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er\Documents\Scott's Documents\"/>
    </mc:Choice>
  </mc:AlternateContent>
  <xr:revisionPtr revIDLastSave="0" documentId="13_ncr:1_{06CAEC62-C57F-45EF-AA51-AB4445058C13}" xr6:coauthVersionLast="47" xr6:coauthVersionMax="47" xr10:uidLastSave="{00000000-0000-0000-0000-000000000000}"/>
  <bookViews>
    <workbookView xWindow="-28920" yWindow="-1290" windowWidth="29040" windowHeight="15720" tabRatio="715" xr2:uid="{6E2C60C6-6BAF-4750-BCF0-80C71EF0374E}"/>
  </bookViews>
  <sheets>
    <sheet name="Cover Pg 1" sheetId="1" r:id="rId1"/>
    <sheet name="Cover Pg 2" sheetId="8" r:id="rId2"/>
    <sheet name="Pg 1 of 6 Revenue" sheetId="2" r:id="rId3"/>
    <sheet name="Pg 2 of 6 Exp" sheetId="3" r:id="rId4"/>
    <sheet name="Pg 3 of 6 Exp" sheetId="4" r:id="rId5"/>
    <sheet name="Pg 4 of 6 Exp" sheetId="5" r:id="rId6"/>
    <sheet name="Pg 5 of 6 Exp" sheetId="6" r:id="rId7"/>
    <sheet name="Pg 6 of 6 FS" sheetId="7" r:id="rId8"/>
  </sheets>
  <definedNames>
    <definedName name="_xlnm.Print_Area" localSheetId="0">'Cover Pg 1'!$A$1:$H$18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7" l="1"/>
  <c r="C28" i="7"/>
  <c r="D28" i="7"/>
  <c r="B26" i="7"/>
  <c r="D22" i="6"/>
  <c r="C22" i="6"/>
  <c r="B22" i="6"/>
  <c r="B28" i="7" s="1"/>
  <c r="C22" i="7" l="1"/>
  <c r="D61" i="5"/>
  <c r="D27" i="7" s="1"/>
  <c r="C61" i="5"/>
  <c r="C27" i="7" s="1"/>
  <c r="B61" i="5"/>
  <c r="B27" i="7" s="1"/>
  <c r="D16" i="4"/>
  <c r="D26" i="7" s="1"/>
  <c r="C16" i="4"/>
  <c r="C26" i="7" s="1"/>
  <c r="B16" i="4"/>
  <c r="D36" i="3"/>
  <c r="D25" i="7" s="1"/>
  <c r="C36" i="3"/>
  <c r="C25" i="7" s="1"/>
  <c r="B36" i="3"/>
  <c r="B25" i="7" s="1"/>
  <c r="D54" i="2"/>
  <c r="C54" i="2"/>
  <c r="B54" i="2"/>
  <c r="D29" i="7" l="1"/>
  <c r="D5" i="7" s="1"/>
  <c r="B29" i="7"/>
  <c r="B5" i="7" s="1"/>
  <c r="C29" i="7"/>
  <c r="C5" i="7" s="1"/>
  <c r="D55" i="2"/>
  <c r="D4" i="7"/>
  <c r="B55" i="2"/>
  <c r="B4" i="7"/>
  <c r="C55" i="2"/>
  <c r="C4" i="7"/>
  <c r="D6" i="7" l="1"/>
  <c r="C6" i="7"/>
  <c r="B6" i="7"/>
</calcChain>
</file>

<file path=xl/sharedStrings.xml><?xml version="1.0" encoding="utf-8"?>
<sst xmlns="http://schemas.openxmlformats.org/spreadsheetml/2006/main" count="168" uniqueCount="131">
  <si>
    <t>2022-2023</t>
  </si>
  <si>
    <t>2023-2024</t>
  </si>
  <si>
    <t>Adopted</t>
  </si>
  <si>
    <t>Proposed</t>
  </si>
  <si>
    <t>Cash on Hand</t>
  </si>
  <si>
    <t>Franchise Tax</t>
  </si>
  <si>
    <t>Sales Tax</t>
  </si>
  <si>
    <t>Trash</t>
  </si>
  <si>
    <t>Sales Tax on Trash etc.</t>
  </si>
  <si>
    <t>Tower Fee</t>
  </si>
  <si>
    <t>Court, Fees, Fines, Cost</t>
  </si>
  <si>
    <t>Technology Fund</t>
  </si>
  <si>
    <t>Building Security Fund</t>
  </si>
  <si>
    <t>Permits</t>
  </si>
  <si>
    <t>Mowing</t>
  </si>
  <si>
    <t>TCOLE (Telose is wrong)</t>
  </si>
  <si>
    <t>COVID Relief Fund</t>
  </si>
  <si>
    <t>Interest</t>
  </si>
  <si>
    <t>Miscellaneous/Dog impound</t>
  </si>
  <si>
    <t>Misc. Revenue</t>
  </si>
  <si>
    <t>Water</t>
  </si>
  <si>
    <t>Water Deposits</t>
  </si>
  <si>
    <t>Sewer</t>
  </si>
  <si>
    <t>Water &amp; Sewer Tap Fees</t>
  </si>
  <si>
    <t xml:space="preserve">Sale of Assets </t>
  </si>
  <si>
    <t>Sewer/Water/ Road Grant</t>
  </si>
  <si>
    <t xml:space="preserve">Museum </t>
  </si>
  <si>
    <t>TOTAL REVENUE</t>
  </si>
  <si>
    <t>TOTAL REVENUE + CASH ON HAND</t>
  </si>
  <si>
    <t xml:space="preserve"> Notes</t>
  </si>
  <si>
    <t>Property Tax</t>
  </si>
  <si>
    <t>YTD (as of 7/31/23)</t>
  </si>
  <si>
    <t>Transfer from General Fund</t>
  </si>
  <si>
    <t>Longevity Pay</t>
  </si>
  <si>
    <t xml:space="preserve">                                                                  Utility Operator </t>
  </si>
  <si>
    <t>Police Officer</t>
  </si>
  <si>
    <t>Ordinance Recodification</t>
  </si>
  <si>
    <t>Officials' Fees</t>
  </si>
  <si>
    <t>Court Interpreter</t>
  </si>
  <si>
    <t>(YTD 7-31-2023)</t>
  </si>
  <si>
    <t>TWC Employers Inc. Ins.</t>
  </si>
  <si>
    <t>Police Training</t>
  </si>
  <si>
    <t xml:space="preserve">City Hall Maintenance                                      </t>
  </si>
  <si>
    <t>Animal Control</t>
  </si>
  <si>
    <t>Total Vehicle &amp; Equipment</t>
  </si>
  <si>
    <t>Pick-up Trucks/Car</t>
  </si>
  <si>
    <t>Backhoe</t>
  </si>
  <si>
    <t>Mowers</t>
  </si>
  <si>
    <t>Police Car</t>
  </si>
  <si>
    <t>Water System (Planned Maint.)</t>
  </si>
  <si>
    <t xml:space="preserve">Water Purchase: Corsicana </t>
  </si>
  <si>
    <t>Sewer/Water (Grant)</t>
  </si>
  <si>
    <t>Sewer System (Planned Maint.)</t>
  </si>
  <si>
    <t>Sewer/Water Grant (City Share)</t>
  </si>
  <si>
    <t>Clean-up &amp; Demolition</t>
  </si>
  <si>
    <t>Sales Tax on Trash, etc…</t>
  </si>
  <si>
    <t>Streets- (Reactive Maint.)</t>
  </si>
  <si>
    <t>Streets-(Planned Maint.)</t>
  </si>
  <si>
    <t>Utility Deposit Refunds</t>
  </si>
  <si>
    <t>USDA Bonds &amp; Interest</t>
  </si>
  <si>
    <t>Police</t>
  </si>
  <si>
    <t>Court Cost</t>
  </si>
  <si>
    <t xml:space="preserve">Park </t>
  </si>
  <si>
    <t xml:space="preserve">Fire Department </t>
  </si>
  <si>
    <t>Nav Mills Tank Loan- TBD</t>
  </si>
  <si>
    <t>Publicity</t>
  </si>
  <si>
    <t>Navarro Central Appraisal Dist.</t>
  </si>
  <si>
    <t>Legal</t>
  </si>
  <si>
    <t>Audit</t>
  </si>
  <si>
    <t>Office/Billing</t>
  </si>
  <si>
    <t>Miscellaneous</t>
  </si>
  <si>
    <t>Election</t>
  </si>
  <si>
    <t xml:space="preserve">Notes:  </t>
  </si>
  <si>
    <t>Profit / Loss</t>
  </si>
  <si>
    <t>Page 2</t>
  </si>
  <si>
    <t>Page 3</t>
  </si>
  <si>
    <t>Page 4</t>
  </si>
  <si>
    <t>Page 5</t>
  </si>
  <si>
    <t>Total Revenue  (Pg 1)</t>
  </si>
  <si>
    <t>General Fund</t>
  </si>
  <si>
    <t xml:space="preserve">Checking </t>
  </si>
  <si>
    <t>CD</t>
  </si>
  <si>
    <t>Water Fund</t>
  </si>
  <si>
    <t>Museum Fund</t>
  </si>
  <si>
    <t>Tech Fund</t>
  </si>
  <si>
    <t>Building Security</t>
  </si>
  <si>
    <t>Covid Relief (CLFRF)</t>
  </si>
  <si>
    <t>Water Interest &amp; Sinking Fund</t>
  </si>
  <si>
    <t>Sewer Fund-Checking</t>
  </si>
  <si>
    <t>Asst Utility Operator 1</t>
  </si>
  <si>
    <t>Event Coordinator Fund</t>
  </si>
  <si>
    <t>Prosecuting Attorney</t>
  </si>
  <si>
    <t>REVENUE</t>
  </si>
  <si>
    <t>Assistant Clerk - Part Time</t>
  </si>
  <si>
    <t xml:space="preserve">
Utility Operator</t>
  </si>
  <si>
    <t>Police Chief</t>
  </si>
  <si>
    <t>City Sec./Court Clerk</t>
  </si>
  <si>
    <t>Asst Utility Operator 2</t>
  </si>
  <si>
    <t>Newspaper (public hearings)</t>
  </si>
  <si>
    <t>Judge - Contract Labor</t>
  </si>
  <si>
    <t>TOTAL EXPENSE</t>
  </si>
  <si>
    <t>Retirement: City Share</t>
  </si>
  <si>
    <t>Social Sec + Medicare: City Share</t>
  </si>
  <si>
    <t>Employee Health Insurance</t>
  </si>
  <si>
    <t>Training, Dues,Subscriptions</t>
  </si>
  <si>
    <t xml:space="preserve">Utilities &amp; Phone: 
City Hall, Fire Station       </t>
  </si>
  <si>
    <t xml:space="preserve">Street Lighting Electric Utiliities Bill </t>
  </si>
  <si>
    <t>Water System (Reactive Maint.)</t>
  </si>
  <si>
    <t>Sewer System (Reactive Maint.)</t>
  </si>
  <si>
    <t>Insurance: Liabilities, Property, Worker's Comp</t>
  </si>
  <si>
    <t>FINANCIAL STATEMENT</t>
  </si>
  <si>
    <t>EXPENSE AUDIT TOTALS</t>
  </si>
  <si>
    <t>TOTAL EXPENSES PAGES 2-5</t>
  </si>
  <si>
    <t>CASH ON HAND</t>
  </si>
  <si>
    <t>TOTAL CASH ON HAND</t>
  </si>
  <si>
    <t>Building Inspections</t>
  </si>
  <si>
    <t>EXPENSE 3</t>
  </si>
  <si>
    <t>EXPENSE 4</t>
  </si>
  <si>
    <t>EXPENSE 5</t>
  </si>
  <si>
    <t xml:space="preserve">CITY OF FROST PROPOSED BUDGET </t>
  </si>
  <si>
    <t>OCTOBER 1, 2023 to SEPTEMBER 30, 2024</t>
  </si>
  <si>
    <t>EXPENSE 2</t>
  </si>
  <si>
    <t>CD-USDA Reserve</t>
  </si>
  <si>
    <t>Property Tax Rate Comparison:</t>
  </si>
  <si>
    <t>Calculated Rates:</t>
  </si>
  <si>
    <t>Property Tax Rate for the Preceding Fiscal Year - $.4351 / $100</t>
  </si>
  <si>
    <t>The No-New-Revenue (NNR)  Tax Rate - $.3555 / $100   =  $122,072 Revenue</t>
  </si>
  <si>
    <t>The Voter Approval Tax Rate (VAR)  - $.3948 / $100  = $135,567 Revenue</t>
  </si>
  <si>
    <t xml:space="preserve">This Budget will raise more revenue from property taxes than last year's budget by an estimated amount of $13,626.  </t>
  </si>
  <si>
    <t>Required statement from Local Government Code Chapter 102:</t>
  </si>
  <si>
    <t>Total Expense  (Pages 2-5)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</si>
</sst>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24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/>
    <xf numFmtId="41" fontId="1" fillId="0" borderId="23" xfId="0" applyNumberFormat="1" applyFont="1" applyBorder="1"/>
    <xf numFmtId="41" fontId="1" fillId="0" borderId="24" xfId="0" applyNumberFormat="1" applyFont="1" applyBorder="1"/>
    <xf numFmtId="37" fontId="1" fillId="0" borderId="24" xfId="0" applyNumberFormat="1" applyFont="1" applyBorder="1"/>
    <xf numFmtId="3" fontId="1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41" fontId="1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 shrinkToFit="1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3" fillId="0" borderId="5" xfId="0" applyFont="1" applyBorder="1"/>
    <xf numFmtId="0" fontId="3" fillId="0" borderId="4" xfId="0" applyFont="1" applyBorder="1"/>
    <xf numFmtId="41" fontId="3" fillId="0" borderId="20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1" xfId="0" applyFont="1" applyBorder="1"/>
    <xf numFmtId="41" fontId="3" fillId="0" borderId="5" xfId="0" applyNumberFormat="1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7" xfId="0" applyFont="1" applyBorder="1"/>
    <xf numFmtId="41" fontId="4" fillId="0" borderId="24" xfId="0" applyNumberFormat="1" applyFont="1" applyBorder="1"/>
    <xf numFmtId="0" fontId="4" fillId="0" borderId="15" xfId="0" applyFont="1" applyBorder="1"/>
    <xf numFmtId="0" fontId="3" fillId="0" borderId="8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41" fontId="3" fillId="0" borderId="7" xfId="0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41" fontId="4" fillId="0" borderId="15" xfId="0" applyNumberFormat="1" applyFont="1" applyBorder="1" applyAlignment="1">
      <alignment horizontal="right"/>
    </xf>
    <xf numFmtId="0" fontId="4" fillId="0" borderId="16" xfId="0" applyFont="1" applyBorder="1"/>
    <xf numFmtId="0" fontId="1" fillId="0" borderId="0" xfId="0" applyFont="1"/>
    <xf numFmtId="164" fontId="3" fillId="0" borderId="4" xfId="1" applyNumberFormat="1" applyFont="1" applyBorder="1" applyAlignment="1">
      <alignment horizontal="right" wrapText="1"/>
    </xf>
    <xf numFmtId="164" fontId="1" fillId="0" borderId="7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4" fontId="4" fillId="0" borderId="5" xfId="1" applyNumberFormat="1" applyFont="1" applyBorder="1"/>
    <xf numFmtId="164" fontId="3" fillId="0" borderId="21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3" borderId="2" xfId="1" applyNumberFormat="1" applyFont="1" applyFill="1" applyBorder="1"/>
    <xf numFmtId="164" fontId="4" fillId="0" borderId="16" xfId="1" applyNumberFormat="1" applyFont="1" applyBorder="1"/>
    <xf numFmtId="164" fontId="3" fillId="0" borderId="12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3" borderId="19" xfId="1" applyNumberFormat="1" applyFont="1" applyFill="1" applyBorder="1"/>
    <xf numFmtId="164" fontId="1" fillId="0" borderId="19" xfId="1" applyNumberFormat="1" applyFont="1" applyBorder="1" applyAlignment="1">
      <alignment horizontal="right"/>
    </xf>
    <xf numFmtId="1" fontId="1" fillId="0" borderId="19" xfId="1" applyNumberFormat="1" applyFont="1" applyBorder="1"/>
    <xf numFmtId="164" fontId="1" fillId="0" borderId="12" xfId="1" applyNumberFormat="1" applyFont="1" applyBorder="1"/>
    <xf numFmtId="41" fontId="4" fillId="0" borderId="0" xfId="0" applyNumberFormat="1" applyFont="1"/>
    <xf numFmtId="3" fontId="1" fillId="0" borderId="7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3" fontId="1" fillId="0" borderId="7" xfId="0" applyNumberFormat="1" applyFont="1" applyBorder="1"/>
    <xf numFmtId="3" fontId="1" fillId="0" borderId="5" xfId="0" applyNumberFormat="1" applyFont="1" applyBorder="1"/>
    <xf numFmtId="1" fontId="4" fillId="0" borderId="1" xfId="1" applyNumberFormat="1" applyFont="1" applyBorder="1" applyAlignment="1">
      <alignment horizontal="right"/>
    </xf>
    <xf numFmtId="3" fontId="1" fillId="0" borderId="21" xfId="0" applyNumberFormat="1" applyFont="1" applyBorder="1"/>
    <xf numFmtId="0" fontId="3" fillId="0" borderId="2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E646-0613-4A01-8258-A1DA94A9ACF8}">
  <dimension ref="A3:H10"/>
  <sheetViews>
    <sheetView tabSelected="1" zoomScaleNormal="100" workbookViewId="0">
      <selection activeCell="D21" sqref="D21"/>
    </sheetView>
  </sheetViews>
  <sheetFormatPr defaultRowHeight="15" x14ac:dyDescent="0.25"/>
  <cols>
    <col min="8" max="8" width="34.28515625" customWidth="1"/>
  </cols>
  <sheetData>
    <row r="3" spans="1:8" ht="15" customHeight="1" x14ac:dyDescent="0.25">
      <c r="A3" s="96" t="s">
        <v>119</v>
      </c>
      <c r="B3" s="96"/>
      <c r="C3" s="96"/>
      <c r="D3" s="96"/>
      <c r="E3" s="96"/>
      <c r="F3" s="96"/>
      <c r="G3" s="96"/>
      <c r="H3" s="96"/>
    </row>
    <row r="4" spans="1:8" ht="82.5" customHeight="1" x14ac:dyDescent="0.25">
      <c r="A4" s="96"/>
      <c r="B4" s="96"/>
      <c r="C4" s="96"/>
      <c r="D4" s="96"/>
      <c r="E4" s="96"/>
      <c r="F4" s="96"/>
      <c r="G4" s="96"/>
      <c r="H4" s="96"/>
    </row>
    <row r="5" spans="1:8" ht="15.75" customHeight="1" x14ac:dyDescent="0.25">
      <c r="A5" s="97" t="s">
        <v>120</v>
      </c>
      <c r="B5" s="97"/>
      <c r="C5" s="97"/>
      <c r="D5" s="97"/>
      <c r="E5" s="97"/>
      <c r="F5" s="97"/>
      <c r="G5" s="97"/>
      <c r="H5" s="97"/>
    </row>
    <row r="6" spans="1:8" x14ac:dyDescent="0.25">
      <c r="A6" s="97"/>
      <c r="B6" s="97"/>
      <c r="C6" s="97"/>
      <c r="D6" s="97"/>
      <c r="E6" s="97"/>
      <c r="F6" s="97"/>
      <c r="G6" s="97"/>
      <c r="H6" s="97"/>
    </row>
    <row r="7" spans="1:8" ht="22.5" customHeight="1" x14ac:dyDescent="0.25">
      <c r="A7" s="97"/>
      <c r="B7" s="97"/>
      <c r="C7" s="97"/>
      <c r="D7" s="97"/>
      <c r="E7" s="97"/>
      <c r="F7" s="97"/>
      <c r="G7" s="97"/>
      <c r="H7" s="97"/>
    </row>
    <row r="8" spans="1:8" x14ac:dyDescent="0.25">
      <c r="A8" s="97"/>
      <c r="B8" s="97"/>
      <c r="C8" s="97"/>
      <c r="D8" s="97"/>
      <c r="E8" s="97"/>
      <c r="F8" s="97"/>
      <c r="G8" s="97"/>
      <c r="H8" s="97"/>
    </row>
    <row r="9" spans="1:8" x14ac:dyDescent="0.25">
      <c r="A9" s="97"/>
      <c r="B9" s="97"/>
      <c r="C9" s="97"/>
      <c r="D9" s="97"/>
      <c r="E9" s="97"/>
      <c r="F9" s="97"/>
      <c r="G9" s="97"/>
      <c r="H9" s="97"/>
    </row>
    <row r="10" spans="1:8" x14ac:dyDescent="0.25">
      <c r="A10" s="97"/>
      <c r="B10" s="97"/>
      <c r="C10" s="97"/>
      <c r="D10" s="97"/>
      <c r="E10" s="97"/>
      <c r="F10" s="97"/>
      <c r="G10" s="97"/>
      <c r="H10" s="97"/>
    </row>
  </sheetData>
  <mergeCells count="2">
    <mergeCell ref="A3:H4"/>
    <mergeCell ref="A5:H10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D95A-522F-4B52-B763-592D3638994F}">
  <dimension ref="A1:B15"/>
  <sheetViews>
    <sheetView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2" ht="16.5" customHeight="1" x14ac:dyDescent="0.25"/>
    <row r="2" spans="1:2" ht="21" customHeight="1" x14ac:dyDescent="0.25">
      <c r="A2" s="82" t="s">
        <v>129</v>
      </c>
    </row>
    <row r="3" spans="1:2" ht="80.25" customHeight="1" x14ac:dyDescent="0.35">
      <c r="A3" s="92" t="s">
        <v>128</v>
      </c>
    </row>
    <row r="4" spans="1:2" ht="43.5" customHeight="1" x14ac:dyDescent="0.35">
      <c r="A4" s="92"/>
    </row>
    <row r="6" spans="1:2" ht="15.75" x14ac:dyDescent="0.25">
      <c r="A6" s="93" t="s">
        <v>123</v>
      </c>
    </row>
    <row r="7" spans="1:2" x14ac:dyDescent="0.25">
      <c r="A7" s="94" t="s">
        <v>124</v>
      </c>
    </row>
    <row r="8" spans="1:2" x14ac:dyDescent="0.25">
      <c r="A8" s="94"/>
    </row>
    <row r="9" spans="1:2" x14ac:dyDescent="0.25">
      <c r="A9" s="94" t="s">
        <v>125</v>
      </c>
    </row>
    <row r="10" spans="1:2" x14ac:dyDescent="0.25">
      <c r="A10" s="94"/>
    </row>
    <row r="11" spans="1:2" x14ac:dyDescent="0.25">
      <c r="A11" s="94" t="s">
        <v>126</v>
      </c>
    </row>
    <row r="12" spans="1:2" x14ac:dyDescent="0.25">
      <c r="B12" s="95"/>
    </row>
    <row r="13" spans="1:2" x14ac:dyDescent="0.25">
      <c r="A13" s="94" t="s">
        <v>127</v>
      </c>
    </row>
    <row r="14" spans="1:2" x14ac:dyDescent="0.25">
      <c r="B14" s="95"/>
    </row>
    <row r="15" spans="1:2" x14ac:dyDescent="0.25">
      <c r="B15" s="9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220F-5149-4599-A6D3-A255CC8064BB}">
  <dimension ref="A1:D57"/>
  <sheetViews>
    <sheetView topLeftCell="A27" zoomScaleNormal="100" workbookViewId="0">
      <selection activeCell="D54" sqref="D54"/>
    </sheetView>
  </sheetViews>
  <sheetFormatPr defaultRowHeight="15" x14ac:dyDescent="0.2"/>
  <cols>
    <col min="1" max="1" width="39.28515625" style="13" customWidth="1"/>
    <col min="2" max="2" width="14.140625" style="18" customWidth="1"/>
    <col min="3" max="3" width="19.5703125" style="18" customWidth="1"/>
    <col min="4" max="4" width="13.85546875" style="18" customWidth="1"/>
    <col min="5" max="5" width="33.5703125" style="6" customWidth="1"/>
    <col min="6" max="16384" width="9.140625" style="6"/>
  </cols>
  <sheetData>
    <row r="1" spans="1:4" ht="15.75" x14ac:dyDescent="0.25">
      <c r="A1" s="98" t="s">
        <v>92</v>
      </c>
      <c r="B1" s="47" t="s">
        <v>0</v>
      </c>
      <c r="C1" s="47" t="s">
        <v>0</v>
      </c>
      <c r="D1" s="47" t="s">
        <v>1</v>
      </c>
    </row>
    <row r="2" spans="1:4" ht="15.75" x14ac:dyDescent="0.25">
      <c r="A2" s="99"/>
      <c r="B2" s="51" t="s">
        <v>2</v>
      </c>
      <c r="C2" s="52" t="s">
        <v>31</v>
      </c>
      <c r="D2" s="51" t="s">
        <v>3</v>
      </c>
    </row>
    <row r="3" spans="1:4" ht="16.5" thickBot="1" x14ac:dyDescent="0.3">
      <c r="A3" s="49"/>
      <c r="B3" s="50"/>
      <c r="C3" s="50"/>
      <c r="D3" s="50"/>
    </row>
    <row r="4" spans="1:4" ht="17.25" thickTop="1" thickBot="1" x14ac:dyDescent="0.3">
      <c r="A4" s="11" t="s">
        <v>4</v>
      </c>
      <c r="B4" s="60">
        <v>475000</v>
      </c>
      <c r="C4" s="60">
        <v>475000</v>
      </c>
      <c r="D4" s="60">
        <v>475000</v>
      </c>
    </row>
    <row r="5" spans="1:4" ht="15.75" thickTop="1" x14ac:dyDescent="0.2">
      <c r="A5" s="12"/>
      <c r="B5" s="61"/>
      <c r="C5" s="61"/>
      <c r="D5" s="61"/>
    </row>
    <row r="6" spans="1:4" ht="15.75" x14ac:dyDescent="0.25">
      <c r="A6" s="24" t="s">
        <v>30</v>
      </c>
      <c r="B6" s="62">
        <v>121940.5</v>
      </c>
      <c r="C6" s="62">
        <v>116974</v>
      </c>
      <c r="D6" s="62">
        <v>135567</v>
      </c>
    </row>
    <row r="7" spans="1:4" x14ac:dyDescent="0.2">
      <c r="A7" s="14"/>
      <c r="B7" s="63"/>
      <c r="C7" s="63"/>
      <c r="D7" s="63"/>
    </row>
    <row r="8" spans="1:4" ht="15.75" x14ac:dyDescent="0.25">
      <c r="A8" s="24" t="s">
        <v>5</v>
      </c>
      <c r="B8" s="62">
        <v>25000</v>
      </c>
      <c r="C8" s="62">
        <v>25610</v>
      </c>
      <c r="D8" s="62">
        <v>25610</v>
      </c>
    </row>
    <row r="9" spans="1:4" x14ac:dyDescent="0.2">
      <c r="A9" s="14"/>
      <c r="B9" s="63"/>
      <c r="C9" s="63"/>
      <c r="D9" s="63"/>
    </row>
    <row r="10" spans="1:4" ht="15.75" x14ac:dyDescent="0.25">
      <c r="A10" s="24" t="s">
        <v>6</v>
      </c>
      <c r="B10" s="62">
        <v>30000</v>
      </c>
      <c r="C10" s="62">
        <v>30768</v>
      </c>
      <c r="D10" s="62">
        <v>36921</v>
      </c>
    </row>
    <row r="11" spans="1:4" x14ac:dyDescent="0.2">
      <c r="A11" s="14"/>
      <c r="B11" s="63"/>
      <c r="C11" s="63"/>
      <c r="D11" s="63"/>
    </row>
    <row r="12" spans="1:4" ht="15.75" x14ac:dyDescent="0.25">
      <c r="A12" s="24" t="s">
        <v>7</v>
      </c>
      <c r="B12" s="62">
        <v>72000</v>
      </c>
      <c r="C12" s="62">
        <v>59206</v>
      </c>
      <c r="D12" s="62">
        <v>73500</v>
      </c>
    </row>
    <row r="13" spans="1:4" x14ac:dyDescent="0.2">
      <c r="A13" s="14"/>
      <c r="B13" s="63"/>
      <c r="C13" s="63"/>
      <c r="D13" s="63"/>
    </row>
    <row r="14" spans="1:4" ht="15.75" x14ac:dyDescent="0.25">
      <c r="A14" s="24" t="s">
        <v>8</v>
      </c>
      <c r="B14" s="62">
        <v>4800</v>
      </c>
      <c r="C14" s="62">
        <v>3996</v>
      </c>
      <c r="D14" s="62">
        <v>4600</v>
      </c>
    </row>
    <row r="15" spans="1:4" x14ac:dyDescent="0.2">
      <c r="A15" s="14"/>
      <c r="B15" s="63"/>
      <c r="C15" s="63"/>
      <c r="D15" s="63"/>
    </row>
    <row r="16" spans="1:4" ht="15.75" x14ac:dyDescent="0.25">
      <c r="A16" s="24" t="s">
        <v>9</v>
      </c>
      <c r="B16" s="62">
        <v>2400</v>
      </c>
      <c r="C16" s="62">
        <v>18000</v>
      </c>
      <c r="D16" s="62">
        <v>2400</v>
      </c>
    </row>
    <row r="17" spans="1:4" x14ac:dyDescent="0.2">
      <c r="A17" s="14"/>
      <c r="B17" s="63"/>
      <c r="C17" s="63"/>
      <c r="D17" s="63"/>
    </row>
    <row r="18" spans="1:4" ht="15.75" x14ac:dyDescent="0.25">
      <c r="A18" s="24" t="s">
        <v>10</v>
      </c>
      <c r="B18" s="62">
        <v>50000</v>
      </c>
      <c r="C18" s="62">
        <v>19500</v>
      </c>
      <c r="D18" s="62">
        <v>25000</v>
      </c>
    </row>
    <row r="19" spans="1:4" x14ac:dyDescent="0.2">
      <c r="A19" s="14"/>
      <c r="B19" s="63"/>
      <c r="C19" s="63"/>
      <c r="D19" s="63"/>
    </row>
    <row r="20" spans="1:4" ht="15.75" x14ac:dyDescent="0.25">
      <c r="A20" s="24" t="s">
        <v>11</v>
      </c>
      <c r="B20" s="62">
        <v>1000</v>
      </c>
      <c r="C20" s="85">
        <v>0</v>
      </c>
      <c r="D20" s="62">
        <v>500</v>
      </c>
    </row>
    <row r="21" spans="1:4" x14ac:dyDescent="0.2">
      <c r="A21" s="14"/>
      <c r="B21" s="63"/>
      <c r="C21" s="63"/>
      <c r="D21" s="63"/>
    </row>
    <row r="22" spans="1:4" ht="15.75" x14ac:dyDescent="0.25">
      <c r="A22" s="24" t="s">
        <v>12</v>
      </c>
      <c r="B22" s="62">
        <v>1000</v>
      </c>
      <c r="C22" s="85">
        <v>0</v>
      </c>
      <c r="D22" s="62">
        <v>500</v>
      </c>
    </row>
    <row r="23" spans="1:4" x14ac:dyDescent="0.2">
      <c r="A23" s="14"/>
      <c r="B23" s="63"/>
      <c r="C23" s="63"/>
      <c r="D23" s="63"/>
    </row>
    <row r="24" spans="1:4" ht="15.75" x14ac:dyDescent="0.25">
      <c r="A24" s="24" t="s">
        <v>13</v>
      </c>
      <c r="B24" s="62">
        <v>1000</v>
      </c>
      <c r="C24" s="62">
        <v>3000</v>
      </c>
      <c r="D24" s="62">
        <v>3000</v>
      </c>
    </row>
    <row r="25" spans="1:4" x14ac:dyDescent="0.2">
      <c r="A25" s="14"/>
      <c r="B25" s="63"/>
      <c r="C25" s="63"/>
      <c r="D25" s="63"/>
    </row>
    <row r="26" spans="1:4" ht="15.75" x14ac:dyDescent="0.25">
      <c r="A26" s="24" t="s">
        <v>14</v>
      </c>
      <c r="B26" s="85">
        <v>0</v>
      </c>
      <c r="C26" s="85">
        <v>0</v>
      </c>
      <c r="D26" s="85">
        <v>0</v>
      </c>
    </row>
    <row r="27" spans="1:4" x14ac:dyDescent="0.2">
      <c r="A27" s="14"/>
      <c r="B27" s="63"/>
      <c r="C27" s="63"/>
      <c r="D27" s="63"/>
    </row>
    <row r="28" spans="1:4" ht="15.75" x14ac:dyDescent="0.25">
      <c r="A28" s="24" t="s">
        <v>15</v>
      </c>
      <c r="B28" s="62">
        <v>554</v>
      </c>
      <c r="C28" s="85">
        <v>0</v>
      </c>
      <c r="D28" s="85">
        <v>0</v>
      </c>
    </row>
    <row r="29" spans="1:4" x14ac:dyDescent="0.2">
      <c r="A29" s="14"/>
      <c r="B29" s="63"/>
      <c r="C29" s="63"/>
      <c r="D29" s="63"/>
    </row>
    <row r="30" spans="1:4" ht="15.75" x14ac:dyDescent="0.25">
      <c r="A30" s="24" t="s">
        <v>16</v>
      </c>
      <c r="B30" s="62">
        <v>79415</v>
      </c>
      <c r="C30" s="85">
        <v>0</v>
      </c>
      <c r="D30" s="85">
        <v>0</v>
      </c>
    </row>
    <row r="31" spans="1:4" x14ac:dyDescent="0.2">
      <c r="A31" s="14"/>
      <c r="B31" s="63"/>
      <c r="C31" s="63"/>
      <c r="D31" s="63"/>
    </row>
    <row r="32" spans="1:4" ht="15.75" x14ac:dyDescent="0.25">
      <c r="A32" s="24" t="s">
        <v>17</v>
      </c>
      <c r="B32" s="62">
        <v>1300</v>
      </c>
      <c r="C32" s="62">
        <v>1000</v>
      </c>
      <c r="D32" s="62">
        <v>7700</v>
      </c>
    </row>
    <row r="33" spans="1:4" x14ac:dyDescent="0.2">
      <c r="A33" s="14"/>
      <c r="B33" s="63"/>
      <c r="C33" s="63"/>
      <c r="D33" s="63"/>
    </row>
    <row r="34" spans="1:4" ht="15.75" x14ac:dyDescent="0.25">
      <c r="A34" s="24" t="s">
        <v>18</v>
      </c>
      <c r="B34" s="85">
        <v>0</v>
      </c>
      <c r="C34" s="85">
        <v>0</v>
      </c>
      <c r="D34" s="85">
        <v>0</v>
      </c>
    </row>
    <row r="35" spans="1:4" x14ac:dyDescent="0.2">
      <c r="A35" s="14"/>
      <c r="B35" s="63"/>
      <c r="C35" s="63"/>
      <c r="D35" s="63"/>
    </row>
    <row r="36" spans="1:4" ht="15.75" x14ac:dyDescent="0.25">
      <c r="A36" s="24" t="s">
        <v>19</v>
      </c>
      <c r="B36" s="62">
        <v>200</v>
      </c>
      <c r="C36" s="85">
        <v>0</v>
      </c>
      <c r="D36" s="85">
        <v>0</v>
      </c>
    </row>
    <row r="37" spans="1:4" x14ac:dyDescent="0.2">
      <c r="A37" s="14"/>
      <c r="B37" s="63"/>
      <c r="C37" s="63"/>
      <c r="D37" s="63"/>
    </row>
    <row r="38" spans="1:4" ht="15.75" x14ac:dyDescent="0.25">
      <c r="A38" s="24" t="s">
        <v>20</v>
      </c>
      <c r="B38" s="62">
        <v>250000</v>
      </c>
      <c r="C38" s="62">
        <v>198540</v>
      </c>
      <c r="D38" s="62">
        <v>240000</v>
      </c>
    </row>
    <row r="39" spans="1:4" x14ac:dyDescent="0.2">
      <c r="A39" s="14"/>
      <c r="B39" s="63"/>
      <c r="C39" s="63"/>
      <c r="D39" s="63"/>
    </row>
    <row r="40" spans="1:4" ht="15.75" x14ac:dyDescent="0.25">
      <c r="A40" s="24" t="s">
        <v>21</v>
      </c>
      <c r="B40" s="62">
        <v>8000</v>
      </c>
      <c r="C40" s="62">
        <v>4000</v>
      </c>
      <c r="D40" s="62">
        <v>5000</v>
      </c>
    </row>
    <row r="41" spans="1:4" x14ac:dyDescent="0.2">
      <c r="A41" s="14"/>
      <c r="B41" s="63"/>
      <c r="C41" s="63"/>
      <c r="D41" s="63"/>
    </row>
    <row r="42" spans="1:4" ht="15.75" x14ac:dyDescent="0.25">
      <c r="A42" s="24" t="s">
        <v>22</v>
      </c>
      <c r="B42" s="62">
        <v>85000</v>
      </c>
      <c r="C42" s="62">
        <v>72183</v>
      </c>
      <c r="D42" s="62">
        <v>88000</v>
      </c>
    </row>
    <row r="43" spans="1:4" x14ac:dyDescent="0.2">
      <c r="A43" s="14"/>
      <c r="B43" s="63"/>
      <c r="C43" s="63"/>
      <c r="D43" s="63"/>
    </row>
    <row r="44" spans="1:4" ht="15.75" x14ac:dyDescent="0.25">
      <c r="A44" s="24" t="s">
        <v>23</v>
      </c>
      <c r="B44" s="62">
        <v>7500</v>
      </c>
      <c r="C44" s="62">
        <v>3000</v>
      </c>
      <c r="D44" s="62">
        <v>3500</v>
      </c>
    </row>
    <row r="45" spans="1:4" ht="15.75" x14ac:dyDescent="0.25">
      <c r="A45" s="24"/>
      <c r="B45" s="62"/>
      <c r="C45" s="62"/>
      <c r="D45" s="62"/>
    </row>
    <row r="46" spans="1:4" ht="15.75" x14ac:dyDescent="0.25">
      <c r="A46" s="24" t="s">
        <v>32</v>
      </c>
      <c r="B46" s="85">
        <v>0</v>
      </c>
      <c r="C46" s="85">
        <v>0</v>
      </c>
      <c r="D46" s="62">
        <v>34000</v>
      </c>
    </row>
    <row r="47" spans="1:4" x14ac:dyDescent="0.2">
      <c r="A47" s="14"/>
      <c r="B47" s="63"/>
      <c r="C47" s="63"/>
      <c r="D47" s="63"/>
    </row>
    <row r="48" spans="1:4" ht="15.75" x14ac:dyDescent="0.25">
      <c r="A48" s="24" t="s">
        <v>24</v>
      </c>
      <c r="B48" s="85">
        <v>0</v>
      </c>
      <c r="C48" s="62">
        <v>1500</v>
      </c>
      <c r="D48" s="85">
        <v>0</v>
      </c>
    </row>
    <row r="49" spans="1:4" x14ac:dyDescent="0.2">
      <c r="A49" s="14"/>
      <c r="B49" s="63"/>
      <c r="C49" s="63"/>
      <c r="D49" s="63"/>
    </row>
    <row r="50" spans="1:4" ht="15.75" x14ac:dyDescent="0.25">
      <c r="A50" s="24" t="s">
        <v>25</v>
      </c>
      <c r="B50" s="85">
        <v>0</v>
      </c>
      <c r="C50" s="85">
        <v>0</v>
      </c>
      <c r="D50" s="85">
        <v>0</v>
      </c>
    </row>
    <row r="51" spans="1:4" x14ac:dyDescent="0.2">
      <c r="A51" s="14"/>
      <c r="B51" s="63"/>
      <c r="C51" s="63"/>
      <c r="D51" s="63"/>
    </row>
    <row r="52" spans="1:4" ht="15.75" x14ac:dyDescent="0.25">
      <c r="A52" s="24" t="s">
        <v>26</v>
      </c>
      <c r="B52" s="62">
        <v>2000</v>
      </c>
      <c r="C52" s="62">
        <v>2000</v>
      </c>
      <c r="D52" s="62">
        <v>2000</v>
      </c>
    </row>
    <row r="53" spans="1:4" ht="15.75" thickBot="1" x14ac:dyDescent="0.25">
      <c r="A53" s="9"/>
      <c r="B53" s="64"/>
      <c r="C53" s="64"/>
      <c r="D53" s="64"/>
    </row>
    <row r="54" spans="1:4" ht="17.25" thickTop="1" thickBot="1" x14ac:dyDescent="0.3">
      <c r="A54" s="28" t="s">
        <v>27</v>
      </c>
      <c r="B54" s="65">
        <f>SUM(B6:B52)</f>
        <v>743109.5</v>
      </c>
      <c r="C54" s="65">
        <f>SUM(C6:C52)</f>
        <v>559277</v>
      </c>
      <c r="D54" s="65">
        <f>SUM(D6:D52)</f>
        <v>687798</v>
      </c>
    </row>
    <row r="55" spans="1:4" ht="17.25" thickTop="1" thickBot="1" x14ac:dyDescent="0.3">
      <c r="A55" s="26" t="s">
        <v>28</v>
      </c>
      <c r="B55" s="65">
        <f>B4+B54</f>
        <v>1218109.5</v>
      </c>
      <c r="C55" s="65">
        <f>C4+C54</f>
        <v>1034277</v>
      </c>
      <c r="D55" s="65">
        <f>D4+D54</f>
        <v>1162798</v>
      </c>
    </row>
    <row r="56" spans="1:4" ht="16.5" thickTop="1" x14ac:dyDescent="0.25">
      <c r="A56" s="10" t="s">
        <v>29</v>
      </c>
      <c r="B56" s="16"/>
      <c r="C56" s="16"/>
      <c r="D56" s="16"/>
    </row>
    <row r="57" spans="1:4" x14ac:dyDescent="0.2">
      <c r="A57" s="7"/>
      <c r="B57" s="17"/>
      <c r="C57" s="17"/>
      <c r="D57" s="17"/>
    </row>
  </sheetData>
  <mergeCells count="1">
    <mergeCell ref="A1:A2"/>
  </mergeCells>
  <pageMargins left="0.7" right="0.7" top="0.75" bottom="0.75" header="0.3" footer="0.3"/>
  <pageSetup scale="8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B922-9A53-4801-990E-1DF703C5AF7F}">
  <dimension ref="A1:D39"/>
  <sheetViews>
    <sheetView topLeftCell="A11" zoomScaleNormal="100" workbookViewId="0">
      <selection sqref="A1:A2"/>
    </sheetView>
  </sheetViews>
  <sheetFormatPr defaultRowHeight="15" x14ac:dyDescent="0.2"/>
  <cols>
    <col min="1" max="1" width="39.28515625" style="13" customWidth="1"/>
    <col min="2" max="2" width="15.5703125" style="18" customWidth="1"/>
    <col min="3" max="3" width="18.5703125" style="18" bestFit="1" customWidth="1"/>
    <col min="4" max="4" width="13.7109375" style="18" customWidth="1"/>
    <col min="5" max="5" width="37" style="6" customWidth="1"/>
    <col min="6" max="16384" width="9.140625" style="6"/>
  </cols>
  <sheetData>
    <row r="1" spans="1:4" ht="15.75" x14ac:dyDescent="0.25">
      <c r="A1" s="100" t="s">
        <v>121</v>
      </c>
      <c r="B1" s="53" t="s">
        <v>0</v>
      </c>
      <c r="C1" s="53" t="s">
        <v>0</v>
      </c>
      <c r="D1" s="53" t="s">
        <v>1</v>
      </c>
    </row>
    <row r="2" spans="1:4" ht="15.75" x14ac:dyDescent="0.25">
      <c r="A2" s="101"/>
      <c r="B2" s="54" t="s">
        <v>2</v>
      </c>
      <c r="C2" s="54" t="s">
        <v>39</v>
      </c>
      <c r="D2" s="54" t="s">
        <v>3</v>
      </c>
    </row>
    <row r="3" spans="1:4" ht="16.5" thickBot="1" x14ac:dyDescent="0.3">
      <c r="A3" s="56"/>
      <c r="B3" s="57"/>
      <c r="C3" s="57"/>
      <c r="D3" s="57"/>
    </row>
    <row r="4" spans="1:4" ht="16.5" thickTop="1" x14ac:dyDescent="0.25">
      <c r="A4" s="55" t="s">
        <v>33</v>
      </c>
      <c r="B4" s="61">
        <v>405</v>
      </c>
      <c r="C4" s="61">
        <v>300</v>
      </c>
      <c r="D4" s="61">
        <v>300</v>
      </c>
    </row>
    <row r="5" spans="1:4" ht="15.75" x14ac:dyDescent="0.25">
      <c r="A5" s="24"/>
      <c r="B5" s="63"/>
      <c r="C5" s="63"/>
      <c r="D5" s="63"/>
    </row>
    <row r="6" spans="1:4" ht="16.5" customHeight="1" x14ac:dyDescent="0.25">
      <c r="A6" s="22" t="s">
        <v>94</v>
      </c>
      <c r="B6" s="63">
        <v>28023</v>
      </c>
      <c r="C6" s="63">
        <v>23352</v>
      </c>
      <c r="D6" s="63">
        <v>29120</v>
      </c>
    </row>
    <row r="7" spans="1:4" ht="15.75" x14ac:dyDescent="0.25">
      <c r="A7" s="24"/>
      <c r="B7" s="63"/>
      <c r="C7" s="63"/>
      <c r="D7" s="63"/>
    </row>
    <row r="8" spans="1:4" ht="31.5" x14ac:dyDescent="0.25">
      <c r="A8" s="22" t="s">
        <v>34</v>
      </c>
      <c r="B8" s="63">
        <v>42000</v>
      </c>
      <c r="C8" s="63">
        <v>35000</v>
      </c>
      <c r="D8" s="63">
        <v>42000</v>
      </c>
    </row>
    <row r="9" spans="1:4" ht="15.75" x14ac:dyDescent="0.25">
      <c r="A9" s="24"/>
      <c r="B9" s="63"/>
      <c r="C9" s="63"/>
      <c r="D9" s="63"/>
    </row>
    <row r="10" spans="1:4" ht="15.75" x14ac:dyDescent="0.25">
      <c r="A10" s="22" t="s">
        <v>35</v>
      </c>
      <c r="B10" s="85">
        <v>0</v>
      </c>
      <c r="C10" s="85">
        <v>0</v>
      </c>
      <c r="D10" s="85">
        <v>0</v>
      </c>
    </row>
    <row r="11" spans="1:4" ht="15.75" x14ac:dyDescent="0.25">
      <c r="A11" s="24"/>
      <c r="B11" s="63"/>
      <c r="C11" s="63"/>
      <c r="D11" s="63"/>
    </row>
    <row r="12" spans="1:4" ht="15.75" x14ac:dyDescent="0.25">
      <c r="A12" s="24" t="s">
        <v>95</v>
      </c>
      <c r="B12" s="63">
        <v>47840</v>
      </c>
      <c r="C12" s="63">
        <v>39866</v>
      </c>
      <c r="D12" s="63">
        <v>47840</v>
      </c>
    </row>
    <row r="13" spans="1:4" ht="15.75" x14ac:dyDescent="0.25">
      <c r="A13" s="24"/>
      <c r="B13" s="63"/>
      <c r="C13" s="63"/>
      <c r="D13" s="63"/>
    </row>
    <row r="14" spans="1:4" ht="15.75" x14ac:dyDescent="0.25">
      <c r="A14" s="22" t="s">
        <v>96</v>
      </c>
      <c r="B14" s="63">
        <v>38899</v>
      </c>
      <c r="C14" s="63">
        <v>32416</v>
      </c>
      <c r="D14" s="63">
        <v>36400</v>
      </c>
    </row>
    <row r="15" spans="1:4" ht="15.75" x14ac:dyDescent="0.25">
      <c r="A15" s="24"/>
      <c r="B15" s="63"/>
      <c r="C15" s="63"/>
      <c r="D15" s="63"/>
    </row>
    <row r="16" spans="1:4" ht="15.75" x14ac:dyDescent="0.25">
      <c r="A16" s="22" t="s">
        <v>93</v>
      </c>
      <c r="B16" s="63">
        <v>13240</v>
      </c>
      <c r="C16" s="63">
        <v>7800</v>
      </c>
      <c r="D16" s="63">
        <v>11440</v>
      </c>
    </row>
    <row r="17" spans="1:4" ht="15.75" x14ac:dyDescent="0.25">
      <c r="A17" s="24"/>
      <c r="B17" s="63"/>
      <c r="C17" s="63"/>
      <c r="D17" s="63"/>
    </row>
    <row r="18" spans="1:4" ht="15.75" x14ac:dyDescent="0.25">
      <c r="A18" s="22" t="s">
        <v>89</v>
      </c>
      <c r="B18" s="85">
        <v>0</v>
      </c>
      <c r="C18" s="85">
        <v>0</v>
      </c>
      <c r="D18" s="63">
        <v>27040</v>
      </c>
    </row>
    <row r="19" spans="1:4" ht="15.75" x14ac:dyDescent="0.25">
      <c r="A19" s="24"/>
      <c r="B19" s="63"/>
      <c r="C19" s="63"/>
      <c r="D19" s="63"/>
    </row>
    <row r="20" spans="1:4" ht="15.75" x14ac:dyDescent="0.25">
      <c r="A20" s="22" t="s">
        <v>97</v>
      </c>
      <c r="B20" s="63">
        <v>22069</v>
      </c>
      <c r="C20" s="63">
        <v>18390</v>
      </c>
      <c r="D20" s="63">
        <v>22880</v>
      </c>
    </row>
    <row r="21" spans="1:4" ht="15.75" x14ac:dyDescent="0.25">
      <c r="A21" s="24"/>
      <c r="B21" s="63"/>
      <c r="C21" s="63"/>
      <c r="D21" s="63"/>
    </row>
    <row r="22" spans="1:4" ht="15.75" x14ac:dyDescent="0.25">
      <c r="A22" s="22" t="s">
        <v>90</v>
      </c>
      <c r="B22" s="85">
        <v>0</v>
      </c>
      <c r="C22" s="63">
        <v>800</v>
      </c>
      <c r="D22" s="63">
        <v>1200</v>
      </c>
    </row>
    <row r="23" spans="1:4" ht="15.75" x14ac:dyDescent="0.25">
      <c r="A23" s="24"/>
      <c r="B23" s="63"/>
      <c r="C23" s="63"/>
      <c r="D23" s="63"/>
    </row>
    <row r="24" spans="1:4" ht="15.75" x14ac:dyDescent="0.25">
      <c r="A24" s="22" t="s">
        <v>98</v>
      </c>
      <c r="B24" s="63">
        <v>500</v>
      </c>
      <c r="C24" s="63">
        <v>800</v>
      </c>
      <c r="D24" s="63">
        <v>1000</v>
      </c>
    </row>
    <row r="25" spans="1:4" ht="15.75" x14ac:dyDescent="0.25">
      <c r="A25" s="22"/>
      <c r="B25" s="63"/>
      <c r="C25" s="63"/>
      <c r="D25" s="63"/>
    </row>
    <row r="26" spans="1:4" ht="15.75" x14ac:dyDescent="0.25">
      <c r="A26" s="22" t="s">
        <v>36</v>
      </c>
      <c r="B26" s="63">
        <v>5000</v>
      </c>
      <c r="C26" s="85">
        <v>0</v>
      </c>
      <c r="D26" s="85">
        <v>0</v>
      </c>
    </row>
    <row r="27" spans="1:4" ht="15.75" x14ac:dyDescent="0.25">
      <c r="A27" s="24"/>
      <c r="B27" s="63"/>
      <c r="C27" s="63"/>
      <c r="D27" s="63"/>
    </row>
    <row r="28" spans="1:4" ht="15.75" x14ac:dyDescent="0.25">
      <c r="A28" s="22" t="s">
        <v>99</v>
      </c>
      <c r="B28" s="63">
        <v>5400</v>
      </c>
      <c r="C28" s="63">
        <v>4500</v>
      </c>
      <c r="D28" s="63">
        <v>5400</v>
      </c>
    </row>
    <row r="29" spans="1:4" ht="15.75" x14ac:dyDescent="0.25">
      <c r="A29" s="24"/>
      <c r="B29" s="63"/>
      <c r="C29" s="63"/>
      <c r="D29" s="63"/>
    </row>
    <row r="30" spans="1:4" ht="15.75" x14ac:dyDescent="0.25">
      <c r="A30" s="22" t="s">
        <v>91</v>
      </c>
      <c r="B30" s="63">
        <v>2400</v>
      </c>
      <c r="C30" s="63">
        <v>1200</v>
      </c>
      <c r="D30" s="63">
        <v>1600</v>
      </c>
    </row>
    <row r="31" spans="1:4" ht="15.75" x14ac:dyDescent="0.25">
      <c r="A31" s="24"/>
      <c r="B31" s="63"/>
      <c r="C31" s="63"/>
      <c r="D31" s="63"/>
    </row>
    <row r="32" spans="1:4" ht="15.75" x14ac:dyDescent="0.25">
      <c r="A32" s="24" t="s">
        <v>37</v>
      </c>
      <c r="B32" s="85">
        <v>0</v>
      </c>
      <c r="C32" s="85">
        <v>0</v>
      </c>
      <c r="D32" s="85">
        <v>0</v>
      </c>
    </row>
    <row r="33" spans="1:4" ht="15.75" x14ac:dyDescent="0.25">
      <c r="A33" s="24"/>
      <c r="B33" s="63"/>
      <c r="C33" s="63"/>
      <c r="D33" s="63"/>
    </row>
    <row r="34" spans="1:4" ht="15.75" x14ac:dyDescent="0.25">
      <c r="A34" s="24" t="s">
        <v>38</v>
      </c>
      <c r="B34" s="85">
        <v>0</v>
      </c>
      <c r="C34" s="85">
        <v>0</v>
      </c>
      <c r="D34" s="85">
        <v>0</v>
      </c>
    </row>
    <row r="35" spans="1:4" ht="16.5" thickBot="1" x14ac:dyDescent="0.3">
      <c r="A35" s="25"/>
      <c r="B35" s="66"/>
      <c r="C35" s="66"/>
      <c r="D35" s="66"/>
    </row>
    <row r="36" spans="1:4" ht="17.25" thickTop="1" thickBot="1" x14ac:dyDescent="0.3">
      <c r="A36" s="27" t="s">
        <v>100</v>
      </c>
      <c r="B36" s="67">
        <f>SUM(B3:B35)</f>
        <v>205776</v>
      </c>
      <c r="C36" s="67">
        <f>SUM(C3:C35)</f>
        <v>164424</v>
      </c>
      <c r="D36" s="67">
        <f>SUM(D3:D35)</f>
        <v>226220</v>
      </c>
    </row>
    <row r="37" spans="1:4" ht="16.5" thickTop="1" x14ac:dyDescent="0.25">
      <c r="A37" s="10"/>
      <c r="B37" s="31"/>
      <c r="C37" s="31"/>
      <c r="D37" s="31"/>
    </row>
    <row r="38" spans="1:4" ht="15.75" x14ac:dyDescent="0.25">
      <c r="A38" s="10"/>
    </row>
    <row r="39" spans="1:4" x14ac:dyDescent="0.2">
      <c r="A39" s="33"/>
      <c r="B39" s="32"/>
      <c r="C39" s="32"/>
      <c r="D39" s="32"/>
    </row>
  </sheetData>
  <mergeCells count="1">
    <mergeCell ref="A1:A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2B3C-ECCD-44BE-B31A-FAADBC4A0CC8}">
  <dimension ref="A1:D19"/>
  <sheetViews>
    <sheetView zoomScaleNormal="100" workbookViewId="0">
      <selection sqref="A1:A2"/>
    </sheetView>
  </sheetViews>
  <sheetFormatPr defaultRowHeight="15" x14ac:dyDescent="0.2"/>
  <cols>
    <col min="1" max="1" width="40.28515625" style="6" customWidth="1"/>
    <col min="2" max="2" width="15.85546875" style="6" customWidth="1"/>
    <col min="3" max="3" width="18.5703125" style="6" bestFit="1" customWidth="1"/>
    <col min="4" max="4" width="14" style="6" customWidth="1"/>
    <col min="5" max="16384" width="9.140625" style="6"/>
  </cols>
  <sheetData>
    <row r="1" spans="1:4" ht="15.75" customHeight="1" x14ac:dyDescent="0.25">
      <c r="A1" s="100" t="s">
        <v>116</v>
      </c>
      <c r="B1" s="53" t="s">
        <v>0</v>
      </c>
      <c r="C1" s="53" t="s">
        <v>0</v>
      </c>
      <c r="D1" s="53" t="s">
        <v>1</v>
      </c>
    </row>
    <row r="2" spans="1:4" ht="15.75" customHeight="1" x14ac:dyDescent="0.25">
      <c r="A2" s="101"/>
      <c r="B2" s="54" t="s">
        <v>2</v>
      </c>
      <c r="C2" s="54" t="s">
        <v>39</v>
      </c>
      <c r="D2" s="54" t="s">
        <v>3</v>
      </c>
    </row>
    <row r="3" spans="1:4" ht="16.5" thickBot="1" x14ac:dyDescent="0.3">
      <c r="A3" s="23"/>
      <c r="B3" s="58"/>
      <c r="C3" s="9"/>
      <c r="D3" s="9"/>
    </row>
    <row r="4" spans="1:4" ht="16.5" thickTop="1" x14ac:dyDescent="0.25">
      <c r="A4" s="44" t="s">
        <v>101</v>
      </c>
      <c r="B4" s="68">
        <v>7000</v>
      </c>
      <c r="C4" s="68">
        <v>5450</v>
      </c>
      <c r="D4" s="68">
        <v>7500</v>
      </c>
    </row>
    <row r="5" spans="1:4" ht="15.75" x14ac:dyDescent="0.25">
      <c r="A5" s="1"/>
      <c r="B5" s="69"/>
      <c r="C5" s="69"/>
      <c r="D5" s="69"/>
    </row>
    <row r="6" spans="1:4" ht="15.75" x14ac:dyDescent="0.25">
      <c r="A6" s="21" t="s">
        <v>102</v>
      </c>
      <c r="B6" s="69">
        <v>10000</v>
      </c>
      <c r="C6" s="69">
        <v>6800</v>
      </c>
      <c r="D6" s="69">
        <v>13221</v>
      </c>
    </row>
    <row r="7" spans="1:4" ht="15.75" x14ac:dyDescent="0.25">
      <c r="A7" s="1"/>
      <c r="B7" s="69"/>
      <c r="C7" s="69"/>
      <c r="D7" s="69"/>
    </row>
    <row r="8" spans="1:4" ht="15.75" x14ac:dyDescent="0.25">
      <c r="A8" s="1" t="s">
        <v>103</v>
      </c>
      <c r="B8" s="70">
        <v>37485</v>
      </c>
      <c r="C8" s="70">
        <v>33600</v>
      </c>
      <c r="D8" s="70">
        <v>40320</v>
      </c>
    </row>
    <row r="9" spans="1:4" ht="15.75" x14ac:dyDescent="0.25">
      <c r="A9" s="1"/>
      <c r="B9" s="69"/>
      <c r="C9" s="69"/>
      <c r="D9" s="69"/>
    </row>
    <row r="10" spans="1:4" ht="15.75" x14ac:dyDescent="0.25">
      <c r="A10" s="1" t="s">
        <v>40</v>
      </c>
      <c r="B10" s="69">
        <v>1500</v>
      </c>
      <c r="C10" s="69">
        <v>364</v>
      </c>
      <c r="D10" s="69">
        <v>500</v>
      </c>
    </row>
    <row r="11" spans="1:4" ht="15.75" x14ac:dyDescent="0.25">
      <c r="A11" s="1"/>
      <c r="B11" s="69"/>
      <c r="C11" s="69"/>
      <c r="D11" s="69"/>
    </row>
    <row r="12" spans="1:4" ht="15.75" x14ac:dyDescent="0.25">
      <c r="A12" s="1" t="s">
        <v>104</v>
      </c>
      <c r="B12" s="69">
        <v>5000</v>
      </c>
      <c r="C12" s="69">
        <v>1680</v>
      </c>
      <c r="D12" s="69">
        <v>2000</v>
      </c>
    </row>
    <row r="13" spans="1:4" ht="15.75" x14ac:dyDescent="0.25">
      <c r="A13" s="1"/>
      <c r="B13" s="69"/>
      <c r="C13" s="69"/>
      <c r="D13" s="69"/>
    </row>
    <row r="14" spans="1:4" ht="15.75" x14ac:dyDescent="0.25">
      <c r="A14" s="1" t="s">
        <v>41</v>
      </c>
      <c r="B14" s="69">
        <v>1000</v>
      </c>
      <c r="C14" s="85">
        <v>0</v>
      </c>
      <c r="D14" s="85">
        <v>0</v>
      </c>
    </row>
    <row r="15" spans="1:4" ht="16.5" thickBot="1" x14ac:dyDescent="0.3">
      <c r="A15" s="34"/>
      <c r="B15" s="71"/>
      <c r="C15" s="71"/>
      <c r="D15" s="71"/>
    </row>
    <row r="16" spans="1:4" ht="17.25" thickTop="1" thickBot="1" x14ac:dyDescent="0.3">
      <c r="A16" s="27" t="s">
        <v>100</v>
      </c>
      <c r="B16" s="72">
        <f>SUM(B4:B15)</f>
        <v>61985</v>
      </c>
      <c r="C16" s="72">
        <f>SUM(C4:C15)</f>
        <v>47894</v>
      </c>
      <c r="D16" s="72">
        <f>SUM(D4:D15)</f>
        <v>63541</v>
      </c>
    </row>
    <row r="17" spans="1:4" ht="16.5" thickTop="1" x14ac:dyDescent="0.25">
      <c r="A17" s="30"/>
      <c r="B17" s="59"/>
      <c r="C17" s="59"/>
      <c r="D17" s="59"/>
    </row>
    <row r="18" spans="1:4" ht="15.75" x14ac:dyDescent="0.25">
      <c r="A18" s="30"/>
      <c r="B18" s="59"/>
      <c r="C18" s="59"/>
      <c r="D18" s="59"/>
    </row>
    <row r="19" spans="1:4" x14ac:dyDescent="0.2">
      <c r="B19" s="59"/>
      <c r="C19" s="59"/>
      <c r="D19" s="59"/>
    </row>
  </sheetData>
  <mergeCells count="1">
    <mergeCell ref="A1:A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EA42-01F8-48D8-BC3B-104E5360B483}">
  <dimension ref="A1:D62"/>
  <sheetViews>
    <sheetView topLeftCell="A22" zoomScaleNormal="100" workbookViewId="0">
      <selection activeCell="D55" sqref="D55"/>
    </sheetView>
  </sheetViews>
  <sheetFormatPr defaultRowHeight="15" x14ac:dyDescent="0.2"/>
  <cols>
    <col min="1" max="1" width="40.42578125" style="6" customWidth="1"/>
    <col min="2" max="2" width="16.140625" style="6" customWidth="1"/>
    <col min="3" max="3" width="18.28515625" style="6" customWidth="1"/>
    <col min="4" max="4" width="15.5703125" style="6" customWidth="1"/>
    <col min="5" max="16384" width="9.140625" style="6"/>
  </cols>
  <sheetData>
    <row r="1" spans="1:4" ht="15.75" customHeight="1" x14ac:dyDescent="0.25">
      <c r="A1" s="100" t="s">
        <v>117</v>
      </c>
      <c r="B1" s="53" t="s">
        <v>0</v>
      </c>
      <c r="C1" s="53" t="s">
        <v>0</v>
      </c>
      <c r="D1" s="53" t="s">
        <v>1</v>
      </c>
    </row>
    <row r="2" spans="1:4" ht="16.5" customHeight="1" x14ac:dyDescent="0.25">
      <c r="A2" s="101"/>
      <c r="B2" s="54" t="s">
        <v>2</v>
      </c>
      <c r="C2" s="54" t="s">
        <v>39</v>
      </c>
      <c r="D2" s="54" t="s">
        <v>3</v>
      </c>
    </row>
    <row r="3" spans="1:4" ht="16.5" thickBot="1" x14ac:dyDescent="0.3">
      <c r="A3" s="35"/>
      <c r="B3" s="36"/>
      <c r="C3" s="36"/>
      <c r="D3" s="36"/>
    </row>
    <row r="4" spans="1:4" ht="30.75" customHeight="1" thickTop="1" x14ac:dyDescent="0.25">
      <c r="A4" s="20" t="s">
        <v>105</v>
      </c>
      <c r="B4" s="73">
        <v>18000</v>
      </c>
      <c r="C4" s="73">
        <v>5500</v>
      </c>
      <c r="D4" s="73">
        <v>6600</v>
      </c>
    </row>
    <row r="5" spans="1:4" ht="15.75" x14ac:dyDescent="0.25">
      <c r="A5" s="1"/>
      <c r="B5" s="74"/>
      <c r="C5" s="74"/>
      <c r="D5" s="74"/>
    </row>
    <row r="6" spans="1:4" ht="22.5" customHeight="1" x14ac:dyDescent="0.25">
      <c r="A6" s="20" t="s">
        <v>106</v>
      </c>
      <c r="B6" s="85">
        <v>0</v>
      </c>
      <c r="C6" s="73">
        <v>9500</v>
      </c>
      <c r="D6" s="73">
        <v>11400</v>
      </c>
    </row>
    <row r="7" spans="1:4" ht="15.75" x14ac:dyDescent="0.25">
      <c r="A7" s="1"/>
      <c r="B7" s="74"/>
      <c r="C7" s="74"/>
      <c r="D7" s="74"/>
    </row>
    <row r="8" spans="1:4" ht="19.5" customHeight="1" x14ac:dyDescent="0.25">
      <c r="A8" s="21" t="s">
        <v>42</v>
      </c>
      <c r="B8" s="74">
        <v>5000</v>
      </c>
      <c r="C8" s="74">
        <v>1050</v>
      </c>
      <c r="D8" s="74">
        <v>3000</v>
      </c>
    </row>
    <row r="9" spans="1:4" ht="15.75" x14ac:dyDescent="0.25">
      <c r="A9" s="1"/>
      <c r="B9" s="74"/>
      <c r="C9" s="74"/>
      <c r="D9" s="74"/>
    </row>
    <row r="10" spans="1:4" ht="15" customHeight="1" x14ac:dyDescent="0.25">
      <c r="A10" s="21" t="s">
        <v>43</v>
      </c>
      <c r="B10" s="74">
        <v>250</v>
      </c>
      <c r="C10" s="74">
        <v>335</v>
      </c>
      <c r="D10" s="74">
        <v>400</v>
      </c>
    </row>
    <row r="11" spans="1:4" ht="15.75" x14ac:dyDescent="0.25">
      <c r="A11" s="1"/>
      <c r="B11" s="74"/>
      <c r="C11" s="74"/>
      <c r="D11" s="74"/>
    </row>
    <row r="12" spans="1:4" ht="15.75" x14ac:dyDescent="0.25">
      <c r="A12" s="1" t="s">
        <v>44</v>
      </c>
      <c r="B12" s="74"/>
      <c r="C12" s="74"/>
      <c r="D12" s="74"/>
    </row>
    <row r="13" spans="1:4" x14ac:dyDescent="0.2">
      <c r="A13" s="37" t="s">
        <v>45</v>
      </c>
      <c r="B13" s="73">
        <v>6000</v>
      </c>
      <c r="C13" s="73">
        <v>3333</v>
      </c>
      <c r="D13" s="73">
        <v>3000</v>
      </c>
    </row>
    <row r="14" spans="1:4" x14ac:dyDescent="0.2">
      <c r="A14" s="37"/>
      <c r="B14" s="73"/>
      <c r="C14" s="73"/>
      <c r="D14" s="73"/>
    </row>
    <row r="15" spans="1:4" x14ac:dyDescent="0.2">
      <c r="A15" s="8" t="s">
        <v>46</v>
      </c>
      <c r="B15" s="74">
        <v>4000</v>
      </c>
      <c r="C15" s="74">
        <v>1000</v>
      </c>
      <c r="D15" s="74">
        <v>4000</v>
      </c>
    </row>
    <row r="16" spans="1:4" x14ac:dyDescent="0.2">
      <c r="A16" s="38"/>
      <c r="B16" s="74"/>
      <c r="C16" s="74"/>
      <c r="D16" s="74"/>
    </row>
    <row r="17" spans="1:4" x14ac:dyDescent="0.2">
      <c r="A17" s="8" t="s">
        <v>47</v>
      </c>
      <c r="B17" s="74">
        <v>2500</v>
      </c>
      <c r="C17" s="74">
        <v>986</v>
      </c>
      <c r="D17" s="74">
        <v>2000</v>
      </c>
    </row>
    <row r="18" spans="1:4" x14ac:dyDescent="0.2">
      <c r="A18" s="8"/>
      <c r="B18" s="74"/>
      <c r="C18" s="74"/>
      <c r="D18" s="74"/>
    </row>
    <row r="19" spans="1:4" x14ac:dyDescent="0.2">
      <c r="A19" s="8" t="s">
        <v>48</v>
      </c>
      <c r="B19" s="74">
        <v>2500</v>
      </c>
      <c r="C19" s="74">
        <v>2596</v>
      </c>
      <c r="D19" s="74">
        <v>3000</v>
      </c>
    </row>
    <row r="20" spans="1:4" x14ac:dyDescent="0.2">
      <c r="A20" s="8"/>
      <c r="B20" s="74"/>
      <c r="C20" s="74"/>
      <c r="D20" s="74"/>
    </row>
    <row r="21" spans="1:4" ht="15.75" x14ac:dyDescent="0.25">
      <c r="A21" s="1" t="s">
        <v>107</v>
      </c>
      <c r="B21" s="75">
        <v>70000</v>
      </c>
      <c r="C21" s="75">
        <v>58580</v>
      </c>
      <c r="D21" s="75">
        <v>60000</v>
      </c>
    </row>
    <row r="22" spans="1:4" ht="15.75" x14ac:dyDescent="0.25">
      <c r="A22" s="1"/>
      <c r="B22" s="74"/>
      <c r="C22" s="74"/>
      <c r="D22" s="74"/>
    </row>
    <row r="23" spans="1:4" ht="15.75" x14ac:dyDescent="0.25">
      <c r="A23" s="1" t="s">
        <v>49</v>
      </c>
      <c r="B23" s="85">
        <v>0</v>
      </c>
      <c r="C23" s="77">
        <v>0</v>
      </c>
      <c r="D23" s="74">
        <v>10000</v>
      </c>
    </row>
    <row r="24" spans="1:4" x14ac:dyDescent="0.2">
      <c r="A24" s="8"/>
      <c r="B24" s="74"/>
      <c r="C24" s="74"/>
      <c r="D24" s="74"/>
    </row>
    <row r="25" spans="1:4" ht="15.75" x14ac:dyDescent="0.25">
      <c r="A25" s="1" t="s">
        <v>50</v>
      </c>
      <c r="B25" s="74">
        <v>120000</v>
      </c>
      <c r="C25" s="76">
        <v>86622</v>
      </c>
      <c r="D25" s="76">
        <v>100000</v>
      </c>
    </row>
    <row r="26" spans="1:4" ht="15.75" x14ac:dyDescent="0.25">
      <c r="A26" s="1"/>
      <c r="B26" s="74"/>
      <c r="C26" s="74"/>
      <c r="D26" s="74"/>
    </row>
    <row r="27" spans="1:4" ht="15.75" x14ac:dyDescent="0.25">
      <c r="A27" s="1" t="s">
        <v>108</v>
      </c>
      <c r="B27" s="74">
        <v>40000</v>
      </c>
      <c r="C27" s="76">
        <v>23815</v>
      </c>
      <c r="D27" s="76">
        <v>15000</v>
      </c>
    </row>
    <row r="28" spans="1:4" ht="15.75" x14ac:dyDescent="0.25">
      <c r="A28" s="1"/>
      <c r="B28" s="74"/>
      <c r="C28" s="74"/>
      <c r="D28" s="74"/>
    </row>
    <row r="29" spans="1:4" ht="15.75" x14ac:dyDescent="0.25">
      <c r="A29" s="1" t="s">
        <v>52</v>
      </c>
      <c r="B29" s="77">
        <v>0</v>
      </c>
      <c r="C29" s="77">
        <v>0</v>
      </c>
      <c r="D29" s="74">
        <v>10000</v>
      </c>
    </row>
    <row r="30" spans="1:4" ht="15.75" x14ac:dyDescent="0.25">
      <c r="A30" s="1"/>
      <c r="B30" s="74"/>
      <c r="C30" s="74"/>
      <c r="D30" s="74"/>
    </row>
    <row r="31" spans="1:4" ht="15.75" x14ac:dyDescent="0.25">
      <c r="A31" s="1" t="s">
        <v>51</v>
      </c>
      <c r="B31" s="77">
        <v>0</v>
      </c>
      <c r="C31" s="77">
        <v>0</v>
      </c>
      <c r="D31" s="77">
        <v>0</v>
      </c>
    </row>
    <row r="32" spans="1:4" ht="15.75" x14ac:dyDescent="0.25">
      <c r="A32" s="1"/>
      <c r="B32" s="74"/>
      <c r="C32" s="74"/>
      <c r="D32" s="74"/>
    </row>
    <row r="33" spans="1:4" ht="15.75" x14ac:dyDescent="0.25">
      <c r="A33" s="1" t="s">
        <v>53</v>
      </c>
      <c r="B33" s="77">
        <v>0</v>
      </c>
      <c r="C33" s="77">
        <v>0</v>
      </c>
      <c r="D33" s="74">
        <v>10000</v>
      </c>
    </row>
    <row r="34" spans="1:4" ht="15.75" x14ac:dyDescent="0.25">
      <c r="A34" s="1"/>
      <c r="B34" s="74"/>
      <c r="C34" s="74"/>
      <c r="D34" s="74"/>
    </row>
    <row r="35" spans="1:4" ht="15.75" x14ac:dyDescent="0.25">
      <c r="A35" s="1" t="s">
        <v>7</v>
      </c>
      <c r="B35" s="75">
        <v>63000</v>
      </c>
      <c r="C35" s="75">
        <v>53544</v>
      </c>
      <c r="D35" s="75">
        <v>65000</v>
      </c>
    </row>
    <row r="36" spans="1:4" ht="15.75" x14ac:dyDescent="0.25">
      <c r="A36" s="1"/>
      <c r="B36" s="74"/>
      <c r="C36" s="74"/>
      <c r="D36" s="74"/>
    </row>
    <row r="37" spans="1:4" ht="15.75" x14ac:dyDescent="0.25">
      <c r="A37" s="1" t="s">
        <v>54</v>
      </c>
      <c r="B37" s="77">
        <v>0</v>
      </c>
      <c r="C37" s="77">
        <v>0</v>
      </c>
      <c r="D37" s="77">
        <v>0</v>
      </c>
    </row>
    <row r="38" spans="1:4" ht="15.75" x14ac:dyDescent="0.25">
      <c r="A38" s="1"/>
      <c r="B38" s="74"/>
      <c r="C38" s="74"/>
      <c r="D38" s="74"/>
    </row>
    <row r="39" spans="1:4" ht="15.75" x14ac:dyDescent="0.25">
      <c r="A39" s="1" t="s">
        <v>55</v>
      </c>
      <c r="B39" s="74">
        <v>5197</v>
      </c>
      <c r="C39" s="74">
        <v>6462</v>
      </c>
      <c r="D39" s="74">
        <v>7754</v>
      </c>
    </row>
    <row r="40" spans="1:4" ht="15.75" x14ac:dyDescent="0.25">
      <c r="A40" s="1"/>
      <c r="B40" s="74"/>
      <c r="C40" s="74"/>
      <c r="D40" s="74"/>
    </row>
    <row r="41" spans="1:4" ht="15.75" x14ac:dyDescent="0.25">
      <c r="A41" s="1" t="s">
        <v>56</v>
      </c>
      <c r="B41" s="74">
        <v>15800</v>
      </c>
      <c r="C41" s="74">
        <v>1000</v>
      </c>
      <c r="D41" s="74">
        <v>3000</v>
      </c>
    </row>
    <row r="42" spans="1:4" ht="15.75" x14ac:dyDescent="0.25">
      <c r="A42" s="1"/>
      <c r="B42" s="74"/>
      <c r="C42" s="74"/>
      <c r="D42" s="74"/>
    </row>
    <row r="43" spans="1:4" ht="15.75" x14ac:dyDescent="0.25">
      <c r="A43" s="1" t="s">
        <v>57</v>
      </c>
      <c r="B43" s="77">
        <v>0</v>
      </c>
      <c r="C43" s="77">
        <v>0</v>
      </c>
      <c r="D43" s="74">
        <v>12000</v>
      </c>
    </row>
    <row r="44" spans="1:4" ht="15.75" x14ac:dyDescent="0.25">
      <c r="A44" s="1"/>
      <c r="B44" s="74"/>
      <c r="C44" s="74"/>
      <c r="D44" s="74"/>
    </row>
    <row r="45" spans="1:4" ht="15.75" x14ac:dyDescent="0.25">
      <c r="A45" s="1" t="s">
        <v>58</v>
      </c>
      <c r="B45" s="74">
        <v>3000</v>
      </c>
      <c r="C45" s="74">
        <v>1966</v>
      </c>
      <c r="D45" s="74">
        <v>1500</v>
      </c>
    </row>
    <row r="46" spans="1:4" ht="15.75" x14ac:dyDescent="0.25">
      <c r="A46" s="1"/>
      <c r="B46" s="74"/>
      <c r="C46" s="74"/>
      <c r="D46" s="74"/>
    </row>
    <row r="47" spans="1:4" ht="15.75" x14ac:dyDescent="0.25">
      <c r="A47" s="1" t="s">
        <v>59</v>
      </c>
      <c r="B47" s="74">
        <v>18000</v>
      </c>
      <c r="C47" s="74">
        <v>14583</v>
      </c>
      <c r="D47" s="74">
        <v>17500</v>
      </c>
    </row>
    <row r="48" spans="1:4" ht="15.75" x14ac:dyDescent="0.25">
      <c r="A48" s="1"/>
      <c r="B48" s="74"/>
      <c r="C48" s="74"/>
      <c r="D48" s="74"/>
    </row>
    <row r="49" spans="1:4" ht="15.75" x14ac:dyDescent="0.25">
      <c r="A49" s="1" t="s">
        <v>64</v>
      </c>
      <c r="B49" s="85">
        <v>0</v>
      </c>
      <c r="C49" s="85">
        <v>0</v>
      </c>
      <c r="D49" s="85">
        <v>0</v>
      </c>
    </row>
    <row r="50" spans="1:4" ht="15.75" x14ac:dyDescent="0.25">
      <c r="A50" s="1"/>
      <c r="B50" s="74"/>
      <c r="C50" s="74"/>
      <c r="D50" s="74"/>
    </row>
    <row r="51" spans="1:4" ht="15.75" x14ac:dyDescent="0.25">
      <c r="A51" s="1" t="s">
        <v>60</v>
      </c>
      <c r="B51" s="75">
        <v>10000</v>
      </c>
      <c r="C51" s="75">
        <v>3000</v>
      </c>
      <c r="D51" s="75">
        <v>3000</v>
      </c>
    </row>
    <row r="52" spans="1:4" ht="15.75" x14ac:dyDescent="0.25">
      <c r="A52" s="1"/>
      <c r="B52" s="74"/>
      <c r="C52" s="74"/>
      <c r="D52" s="74"/>
    </row>
    <row r="53" spans="1:4" ht="15.75" x14ac:dyDescent="0.25">
      <c r="A53" s="1" t="s">
        <v>61</v>
      </c>
      <c r="B53" s="75">
        <v>25000</v>
      </c>
      <c r="C53" s="75">
        <v>5539</v>
      </c>
      <c r="D53" s="75">
        <v>10000</v>
      </c>
    </row>
    <row r="54" spans="1:4" ht="15.75" x14ac:dyDescent="0.25">
      <c r="A54" s="1"/>
      <c r="B54" s="74"/>
      <c r="C54" s="74"/>
      <c r="D54" s="74"/>
    </row>
    <row r="55" spans="1:4" ht="15.75" x14ac:dyDescent="0.25">
      <c r="A55" s="39" t="s">
        <v>62</v>
      </c>
      <c r="B55" s="74">
        <v>1000</v>
      </c>
      <c r="C55" s="74">
        <v>1000</v>
      </c>
      <c r="D55" s="74">
        <v>1000</v>
      </c>
    </row>
    <row r="56" spans="1:4" ht="15.75" x14ac:dyDescent="0.25">
      <c r="A56" s="1"/>
      <c r="B56" s="74"/>
      <c r="C56" s="74"/>
      <c r="D56" s="74"/>
    </row>
    <row r="57" spans="1:4" ht="15.75" x14ac:dyDescent="0.25">
      <c r="A57" s="40" t="s">
        <v>115</v>
      </c>
      <c r="B57" s="85">
        <v>0</v>
      </c>
      <c r="C57" s="85">
        <v>0</v>
      </c>
      <c r="D57" s="85">
        <v>0</v>
      </c>
    </row>
    <row r="58" spans="1:4" ht="15.75" x14ac:dyDescent="0.25">
      <c r="A58" s="1"/>
      <c r="B58" s="74"/>
      <c r="C58" s="74"/>
      <c r="D58" s="74"/>
    </row>
    <row r="59" spans="1:4" ht="15.75" x14ac:dyDescent="0.25">
      <c r="A59" s="1" t="s">
        <v>63</v>
      </c>
      <c r="B59" s="85">
        <v>0</v>
      </c>
      <c r="C59" s="85">
        <v>0</v>
      </c>
      <c r="D59" s="85">
        <v>0</v>
      </c>
    </row>
    <row r="60" spans="1:4" ht="16.5" thickBot="1" x14ac:dyDescent="0.3">
      <c r="A60" s="35"/>
      <c r="B60" s="78"/>
      <c r="C60" s="78"/>
      <c r="D60" s="78"/>
    </row>
    <row r="61" spans="1:4" ht="17.25" thickTop="1" thickBot="1" x14ac:dyDescent="0.3">
      <c r="A61" s="27" t="s">
        <v>100</v>
      </c>
      <c r="B61" s="65">
        <f>SUM(B3:B59)</f>
        <v>409247</v>
      </c>
      <c r="C61" s="65">
        <f>SUM(C3:C59)</f>
        <v>280411</v>
      </c>
      <c r="D61" s="65">
        <f>SUM(D3:D59)</f>
        <v>359154</v>
      </c>
    </row>
    <row r="62" spans="1:4" ht="16.5" thickTop="1" x14ac:dyDescent="0.25">
      <c r="A62" s="30"/>
      <c r="B62" s="79"/>
      <c r="C62" s="79"/>
      <c r="D62" s="79"/>
    </row>
  </sheetData>
  <mergeCells count="1">
    <mergeCell ref="A1:A2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3213-FFE7-4C14-98CF-4ADFE66E5F91}">
  <dimension ref="A1:D24"/>
  <sheetViews>
    <sheetView zoomScaleNormal="100" workbookViewId="0">
      <selection sqref="A1:A2"/>
    </sheetView>
  </sheetViews>
  <sheetFormatPr defaultRowHeight="15" x14ac:dyDescent="0.2"/>
  <cols>
    <col min="1" max="1" width="41.28515625" style="6" customWidth="1"/>
    <col min="2" max="2" width="15.85546875" style="6" customWidth="1"/>
    <col min="3" max="3" width="19" style="6" customWidth="1"/>
    <col min="4" max="4" width="16.7109375" style="6" customWidth="1"/>
    <col min="5" max="5" width="45.85546875" style="6" customWidth="1"/>
    <col min="6" max="16384" width="9.140625" style="6"/>
  </cols>
  <sheetData>
    <row r="1" spans="1:4" ht="15.75" x14ac:dyDescent="0.25">
      <c r="A1" s="100" t="s">
        <v>118</v>
      </c>
      <c r="B1" s="53" t="s">
        <v>0</v>
      </c>
      <c r="C1" s="53" t="s">
        <v>0</v>
      </c>
      <c r="D1" s="53" t="s">
        <v>1</v>
      </c>
    </row>
    <row r="2" spans="1:4" ht="15.75" x14ac:dyDescent="0.25">
      <c r="A2" s="101"/>
      <c r="B2" s="54" t="s">
        <v>2</v>
      </c>
      <c r="C2" s="54" t="s">
        <v>39</v>
      </c>
      <c r="D2" s="54" t="s">
        <v>3</v>
      </c>
    </row>
    <row r="3" spans="1:4" ht="16.5" thickBot="1" x14ac:dyDescent="0.3">
      <c r="A3" s="19"/>
      <c r="B3" s="42"/>
      <c r="C3" s="42"/>
      <c r="D3" s="42"/>
    </row>
    <row r="4" spans="1:4" ht="32.25" thickTop="1" x14ac:dyDescent="0.25">
      <c r="A4" s="43" t="s">
        <v>109</v>
      </c>
      <c r="B4" s="2">
        <v>14500</v>
      </c>
      <c r="C4" s="2">
        <v>12083</v>
      </c>
      <c r="D4" s="2">
        <v>16240</v>
      </c>
    </row>
    <row r="5" spans="1:4" ht="15.75" x14ac:dyDescent="0.25">
      <c r="A5" s="44"/>
      <c r="B5" s="2"/>
      <c r="C5" s="2"/>
      <c r="D5" s="2"/>
    </row>
    <row r="6" spans="1:4" ht="15.75" x14ac:dyDescent="0.25">
      <c r="A6" s="1" t="s">
        <v>65</v>
      </c>
      <c r="B6" s="3">
        <v>500</v>
      </c>
      <c r="C6" s="3">
        <v>510</v>
      </c>
      <c r="D6" s="3">
        <v>500</v>
      </c>
    </row>
    <row r="7" spans="1:4" ht="15.75" x14ac:dyDescent="0.25">
      <c r="A7" s="1"/>
      <c r="B7" s="3"/>
      <c r="C7" s="3"/>
      <c r="D7" s="3"/>
    </row>
    <row r="8" spans="1:4" ht="15.75" x14ac:dyDescent="0.25">
      <c r="A8" s="1" t="s">
        <v>66</v>
      </c>
      <c r="B8" s="3">
        <v>2200</v>
      </c>
      <c r="C8" s="3">
        <v>1621</v>
      </c>
      <c r="D8" s="3">
        <v>2200</v>
      </c>
    </row>
    <row r="9" spans="1:4" ht="15.75" x14ac:dyDescent="0.25">
      <c r="A9" s="1"/>
      <c r="B9" s="3"/>
      <c r="C9" s="3"/>
      <c r="D9" s="3"/>
    </row>
    <row r="10" spans="1:4" ht="15.75" x14ac:dyDescent="0.25">
      <c r="A10" s="1" t="s">
        <v>67</v>
      </c>
      <c r="B10" s="3">
        <v>500</v>
      </c>
      <c r="C10" s="4">
        <v>0</v>
      </c>
      <c r="D10" s="3">
        <v>500</v>
      </c>
    </row>
    <row r="11" spans="1:4" ht="15.75" x14ac:dyDescent="0.25">
      <c r="A11" s="1"/>
      <c r="B11" s="3"/>
      <c r="C11" s="3"/>
      <c r="D11" s="3"/>
    </row>
    <row r="12" spans="1:4" ht="15.75" x14ac:dyDescent="0.25">
      <c r="A12" s="1" t="s">
        <v>68</v>
      </c>
      <c r="B12" s="3">
        <v>14250</v>
      </c>
      <c r="C12" s="3">
        <v>17500</v>
      </c>
      <c r="D12" s="3">
        <v>15000</v>
      </c>
    </row>
    <row r="13" spans="1:4" ht="15.75" x14ac:dyDescent="0.25">
      <c r="A13" s="1"/>
      <c r="B13" s="3"/>
      <c r="C13" s="3"/>
      <c r="D13" s="3"/>
    </row>
    <row r="14" spans="1:4" ht="15.75" x14ac:dyDescent="0.25">
      <c r="A14" s="24" t="s">
        <v>69</v>
      </c>
      <c r="B14" s="3">
        <v>4000</v>
      </c>
      <c r="C14" s="3">
        <v>2155</v>
      </c>
      <c r="D14" s="3">
        <v>3000</v>
      </c>
    </row>
    <row r="15" spans="1:4" ht="15.75" x14ac:dyDescent="0.25">
      <c r="A15" s="24"/>
      <c r="B15" s="3"/>
      <c r="C15" s="3"/>
      <c r="D15" s="3"/>
    </row>
    <row r="16" spans="1:4" ht="15.75" x14ac:dyDescent="0.25">
      <c r="A16" s="24" t="s">
        <v>70</v>
      </c>
      <c r="B16" s="3">
        <v>900</v>
      </c>
      <c r="C16" s="3">
        <v>500</v>
      </c>
      <c r="D16" s="3">
        <v>500</v>
      </c>
    </row>
    <row r="17" spans="1:4" ht="15.75" x14ac:dyDescent="0.25">
      <c r="A17" s="24"/>
      <c r="B17" s="3"/>
      <c r="C17" s="3"/>
      <c r="D17" s="3"/>
    </row>
    <row r="18" spans="1:4" ht="15.75" x14ac:dyDescent="0.25">
      <c r="A18" s="24" t="s">
        <v>71</v>
      </c>
      <c r="B18" s="3">
        <v>1800</v>
      </c>
      <c r="C18" s="3">
        <v>450</v>
      </c>
      <c r="D18" s="3">
        <v>750</v>
      </c>
    </row>
    <row r="19" spans="1:4" ht="15.75" x14ac:dyDescent="0.25">
      <c r="A19" s="24"/>
      <c r="B19" s="3"/>
      <c r="C19" s="3"/>
      <c r="D19" s="3"/>
    </row>
    <row r="20" spans="1:4" ht="15.75" x14ac:dyDescent="0.25">
      <c r="A20" s="24" t="s">
        <v>16</v>
      </c>
      <c r="B20" s="4">
        <v>0</v>
      </c>
      <c r="C20" s="4">
        <v>0</v>
      </c>
      <c r="D20" s="4">
        <v>0</v>
      </c>
    </row>
    <row r="21" spans="1:4" ht="16.5" thickBot="1" x14ac:dyDescent="0.3">
      <c r="A21" s="35"/>
      <c r="B21" s="45"/>
      <c r="C21" s="45"/>
      <c r="D21" s="45"/>
    </row>
    <row r="22" spans="1:4" ht="17.25" thickTop="1" thickBot="1" x14ac:dyDescent="0.3">
      <c r="A22" s="27" t="s">
        <v>100</v>
      </c>
      <c r="B22" s="65">
        <f>SUM(B4:B20)</f>
        <v>38650</v>
      </c>
      <c r="C22" s="65">
        <f>SUM(C4:C20)</f>
        <v>34819</v>
      </c>
      <c r="D22" s="65">
        <f>SUM(D4:D20)</f>
        <v>38690</v>
      </c>
    </row>
    <row r="23" spans="1:4" ht="17.25" thickTop="1" thickBot="1" x14ac:dyDescent="0.3">
      <c r="A23" s="23" t="s">
        <v>72</v>
      </c>
      <c r="B23" s="46"/>
      <c r="C23" s="46"/>
      <c r="D23" s="46"/>
    </row>
    <row r="24" spans="1:4" ht="15.75" thickTop="1" x14ac:dyDescent="0.2"/>
  </sheetData>
  <mergeCells count="1">
    <mergeCell ref="A1:A2"/>
  </mergeCells>
  <pageMargins left="0.7" right="0.7" top="0.75" bottom="0.7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7C0B-E7EF-4ED9-992E-7E350A30A39A}">
  <dimension ref="A1:G30"/>
  <sheetViews>
    <sheetView zoomScaleNormal="100" workbookViewId="0">
      <selection activeCell="G7" sqref="G7"/>
    </sheetView>
  </sheetViews>
  <sheetFormatPr defaultRowHeight="15.75" x14ac:dyDescent="0.25"/>
  <cols>
    <col min="1" max="1" width="41.28515625" style="82" customWidth="1"/>
    <col min="2" max="2" width="15.7109375" style="6" customWidth="1"/>
    <col min="3" max="3" width="19.140625" style="6" customWidth="1"/>
    <col min="4" max="4" width="15" style="6" customWidth="1"/>
    <col min="5" max="16384" width="9.140625" style="6"/>
  </cols>
  <sheetData>
    <row r="1" spans="1:4" x14ac:dyDescent="0.25">
      <c r="A1" s="102" t="s">
        <v>110</v>
      </c>
      <c r="B1" s="53" t="s">
        <v>0</v>
      </c>
      <c r="C1" s="53" t="s">
        <v>0</v>
      </c>
      <c r="D1" s="53" t="s">
        <v>1</v>
      </c>
    </row>
    <row r="2" spans="1:4" x14ac:dyDescent="0.25">
      <c r="A2" s="102"/>
      <c r="B2" s="54" t="s">
        <v>2</v>
      </c>
      <c r="C2" s="54" t="s">
        <v>39</v>
      </c>
      <c r="D2" s="54" t="s">
        <v>3</v>
      </c>
    </row>
    <row r="3" spans="1:4" ht="16.5" thickBot="1" x14ac:dyDescent="0.3">
      <c r="A3" s="19"/>
      <c r="B3" s="42"/>
      <c r="C3" s="42"/>
      <c r="D3" s="42"/>
    </row>
    <row r="4" spans="1:4" ht="16.5" thickTop="1" x14ac:dyDescent="0.25">
      <c r="A4" s="1" t="s">
        <v>78</v>
      </c>
      <c r="B4" s="5">
        <f>'Pg 1 of 6 Revenue'!B54</f>
        <v>743109.5</v>
      </c>
      <c r="C4" s="5">
        <f>'Pg 1 of 6 Revenue'!C54</f>
        <v>559277</v>
      </c>
      <c r="D4" s="5">
        <f>'Pg 1 of 6 Revenue'!D54</f>
        <v>687798</v>
      </c>
    </row>
    <row r="5" spans="1:4" x14ac:dyDescent="0.25">
      <c r="A5" s="1" t="s">
        <v>130</v>
      </c>
      <c r="B5" s="5">
        <f>B29</f>
        <v>715658</v>
      </c>
      <c r="C5" s="5">
        <f t="shared" ref="C5:D5" si="0">C29</f>
        <v>527548</v>
      </c>
      <c r="D5" s="5">
        <f t="shared" si="0"/>
        <v>687605</v>
      </c>
    </row>
    <row r="6" spans="1:4" ht="16.5" thickBot="1" x14ac:dyDescent="0.3">
      <c r="A6" s="34" t="s">
        <v>73</v>
      </c>
      <c r="B6" s="84">
        <f t="shared" ref="B6:C6" si="1">B4-B5</f>
        <v>27451.5</v>
      </c>
      <c r="C6" s="84">
        <f t="shared" si="1"/>
        <v>31729</v>
      </c>
      <c r="D6" s="84">
        <f t="shared" ref="D6" si="2">D4-D5</f>
        <v>193</v>
      </c>
    </row>
    <row r="7" spans="1:4" ht="17.25" thickTop="1" thickBot="1" x14ac:dyDescent="0.3">
      <c r="A7" s="41"/>
      <c r="B7" s="86"/>
      <c r="C7" s="86"/>
      <c r="D7" s="86"/>
    </row>
    <row r="8" spans="1:4" ht="16.5" thickTop="1" x14ac:dyDescent="0.25">
      <c r="A8" s="44" t="s">
        <v>113</v>
      </c>
      <c r="B8" s="83"/>
      <c r="C8" s="80"/>
      <c r="D8" s="83"/>
    </row>
    <row r="9" spans="1:4" x14ac:dyDescent="0.25">
      <c r="A9" s="1" t="s">
        <v>79</v>
      </c>
      <c r="B9" s="5"/>
      <c r="C9" s="88"/>
      <c r="D9" s="5"/>
    </row>
    <row r="10" spans="1:4" ht="15" x14ac:dyDescent="0.2">
      <c r="A10" s="8" t="s">
        <v>80</v>
      </c>
      <c r="B10" s="5">
        <v>216606.87</v>
      </c>
      <c r="C10" s="63">
        <v>224781</v>
      </c>
      <c r="D10" s="5"/>
    </row>
    <row r="11" spans="1:4" ht="15" x14ac:dyDescent="0.2">
      <c r="A11" s="8" t="s">
        <v>81</v>
      </c>
      <c r="B11" s="5">
        <v>57775</v>
      </c>
      <c r="C11" s="63">
        <v>57848</v>
      </c>
      <c r="D11" s="5"/>
    </row>
    <row r="12" spans="1:4" x14ac:dyDescent="0.25">
      <c r="A12" s="1" t="s">
        <v>82</v>
      </c>
      <c r="B12" s="5"/>
      <c r="C12" s="62"/>
      <c r="D12" s="5"/>
    </row>
    <row r="13" spans="1:4" ht="15" x14ac:dyDescent="0.2">
      <c r="A13" s="81" t="s">
        <v>80</v>
      </c>
      <c r="B13" s="5">
        <v>110618</v>
      </c>
      <c r="C13" s="62">
        <v>127041</v>
      </c>
      <c r="D13" s="5"/>
    </row>
    <row r="14" spans="1:4" ht="15" x14ac:dyDescent="0.2">
      <c r="A14" s="81" t="s">
        <v>81</v>
      </c>
      <c r="B14" s="5">
        <v>99794</v>
      </c>
      <c r="C14" s="62">
        <v>99920</v>
      </c>
      <c r="D14" s="5"/>
    </row>
    <row r="15" spans="1:4" ht="15" x14ac:dyDescent="0.2">
      <c r="A15" s="81" t="s">
        <v>122</v>
      </c>
      <c r="B15" s="5">
        <v>22059</v>
      </c>
      <c r="C15" s="62">
        <v>22087</v>
      </c>
      <c r="D15" s="5"/>
    </row>
    <row r="16" spans="1:4" x14ac:dyDescent="0.25">
      <c r="A16" s="1" t="s">
        <v>88</v>
      </c>
      <c r="B16" s="5">
        <v>45548</v>
      </c>
      <c r="C16" s="63">
        <v>50511</v>
      </c>
      <c r="D16" s="5"/>
    </row>
    <row r="17" spans="1:7" x14ac:dyDescent="0.25">
      <c r="A17" s="24" t="s">
        <v>83</v>
      </c>
      <c r="B17" s="5">
        <v>5926</v>
      </c>
      <c r="C17" s="63">
        <v>7061</v>
      </c>
      <c r="D17" s="5"/>
    </row>
    <row r="18" spans="1:7" x14ac:dyDescent="0.25">
      <c r="A18" s="24" t="s">
        <v>84</v>
      </c>
      <c r="B18" s="5">
        <v>6805</v>
      </c>
      <c r="C18" s="29">
        <v>6805</v>
      </c>
      <c r="D18" s="5"/>
    </row>
    <row r="19" spans="1:7" x14ac:dyDescent="0.25">
      <c r="A19" s="1" t="s">
        <v>85</v>
      </c>
      <c r="B19" s="5">
        <v>7230</v>
      </c>
      <c r="C19" s="29">
        <v>7230</v>
      </c>
      <c r="D19" s="5"/>
      <c r="G19" s="91"/>
    </row>
    <row r="20" spans="1:7" x14ac:dyDescent="0.25">
      <c r="A20" s="1" t="s">
        <v>86</v>
      </c>
      <c r="B20" s="5">
        <v>158987</v>
      </c>
      <c r="C20" s="29">
        <v>137487</v>
      </c>
      <c r="D20" s="5"/>
    </row>
    <row r="21" spans="1:7" ht="16.5" thickBot="1" x14ac:dyDescent="0.3">
      <c r="A21" s="34" t="s">
        <v>87</v>
      </c>
      <c r="B21" s="84">
        <v>16145</v>
      </c>
      <c r="C21" s="89">
        <v>14288</v>
      </c>
      <c r="D21" s="84"/>
    </row>
    <row r="22" spans="1:7" ht="17.25" thickTop="1" thickBot="1" x14ac:dyDescent="0.3">
      <c r="A22" s="41" t="s">
        <v>114</v>
      </c>
      <c r="B22" s="90">
        <f>SUM(B10:B21)</f>
        <v>747493.87</v>
      </c>
      <c r="C22" s="90">
        <f>SUM(C10:C21)</f>
        <v>755059</v>
      </c>
      <c r="D22" s="90"/>
    </row>
    <row r="23" spans="1:7" ht="17.25" thickTop="1" thickBot="1" x14ac:dyDescent="0.3">
      <c r="A23" s="34"/>
      <c r="B23" s="84"/>
      <c r="C23" s="84"/>
      <c r="D23" s="84"/>
    </row>
    <row r="24" spans="1:7" ht="16.5" thickTop="1" x14ac:dyDescent="0.25">
      <c r="A24" s="44" t="s">
        <v>111</v>
      </c>
      <c r="B24" s="83"/>
      <c r="C24" s="83"/>
      <c r="D24" s="83"/>
    </row>
    <row r="25" spans="1:7" ht="15" x14ac:dyDescent="0.2">
      <c r="A25" s="15" t="s">
        <v>74</v>
      </c>
      <c r="B25" s="5">
        <f>'Pg 2 of 6 Exp'!B36</f>
        <v>205776</v>
      </c>
      <c r="C25" s="5">
        <f>'Pg 2 of 6 Exp'!C36</f>
        <v>164424</v>
      </c>
      <c r="D25" s="5">
        <f>'Pg 2 of 6 Exp'!D36</f>
        <v>226220</v>
      </c>
    </row>
    <row r="26" spans="1:7" ht="15" x14ac:dyDescent="0.2">
      <c r="A26" s="15" t="s">
        <v>75</v>
      </c>
      <c r="B26" s="5">
        <f>'Pg 3 of 6 Exp'!B16</f>
        <v>61985</v>
      </c>
      <c r="C26" s="5">
        <f>'Pg 3 of 6 Exp'!C16</f>
        <v>47894</v>
      </c>
      <c r="D26" s="5">
        <f>'Pg 3 of 6 Exp'!D16</f>
        <v>63541</v>
      </c>
    </row>
    <row r="27" spans="1:7" ht="15" x14ac:dyDescent="0.2">
      <c r="A27" s="15" t="s">
        <v>76</v>
      </c>
      <c r="B27" s="5">
        <f>'Pg 4 of 6 Exp'!B61</f>
        <v>409247</v>
      </c>
      <c r="C27" s="5">
        <f>'Pg 4 of 6 Exp'!C61</f>
        <v>280411</v>
      </c>
      <c r="D27" s="5">
        <f>'Pg 4 of 6 Exp'!D61</f>
        <v>359154</v>
      </c>
    </row>
    <row r="28" spans="1:7" thickBot="1" x14ac:dyDescent="0.25">
      <c r="A28" s="48" t="s">
        <v>77</v>
      </c>
      <c r="B28" s="84">
        <f>'Pg 5 of 6 Exp'!B22</f>
        <v>38650</v>
      </c>
      <c r="C28" s="84">
        <f>'Pg 5 of 6 Exp'!C22</f>
        <v>34819</v>
      </c>
      <c r="D28" s="84">
        <f>'Pg 5 of 6 Exp'!D22</f>
        <v>38690</v>
      </c>
    </row>
    <row r="29" spans="1:7" ht="17.25" thickTop="1" thickBot="1" x14ac:dyDescent="0.3">
      <c r="A29" s="87" t="s">
        <v>112</v>
      </c>
      <c r="B29" s="86">
        <f>SUM(B25:B28)</f>
        <v>715658</v>
      </c>
      <c r="C29" s="86">
        <f>SUM(C25:C28)</f>
        <v>527548</v>
      </c>
      <c r="D29" s="86">
        <f>SUM(D25:D28)</f>
        <v>687605</v>
      </c>
    </row>
    <row r="30" spans="1:7" ht="16.5" thickTop="1" x14ac:dyDescent="0.25">
      <c r="A30" s="30"/>
      <c r="B30" s="59"/>
      <c r="C30" s="59"/>
      <c r="D30" s="59"/>
    </row>
  </sheetData>
  <mergeCells count="1">
    <mergeCell ref="A1:A2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 Pg 1</vt:lpstr>
      <vt:lpstr>Cover Pg 2</vt:lpstr>
      <vt:lpstr>Pg 1 of 6 Revenue</vt:lpstr>
      <vt:lpstr>Pg 2 of 6 Exp</vt:lpstr>
      <vt:lpstr>Pg 3 of 6 Exp</vt:lpstr>
      <vt:lpstr>Pg 4 of 6 Exp</vt:lpstr>
      <vt:lpstr>Pg 5 of 6 Exp</vt:lpstr>
      <vt:lpstr>Pg 6 of 6 FS</vt:lpstr>
      <vt:lpstr>'Cover Pg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Tamera Montgomery</dc:creator>
  <cp:lastModifiedBy>Tamera Montgomery</cp:lastModifiedBy>
  <cp:lastPrinted>2023-08-31T16:48:44Z</cp:lastPrinted>
  <dcterms:created xsi:type="dcterms:W3CDTF">2023-08-29T15:28:36Z</dcterms:created>
  <dcterms:modified xsi:type="dcterms:W3CDTF">2023-09-01T15:06:07Z</dcterms:modified>
</cp:coreProperties>
</file>